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G25" i="14"/>
  <c r="G23"/>
  <c r="G36" i="19"/>
  <c r="I5" i="3" l="1"/>
  <c r="E34" i="9"/>
  <c r="K35" i="19"/>
  <c r="K34"/>
  <c r="K33"/>
  <c r="K32"/>
  <c r="K31"/>
  <c r="K30"/>
  <c r="K29"/>
  <c r="K28"/>
  <c r="K27"/>
  <c r="K26"/>
  <c r="K25"/>
  <c r="K24"/>
  <c r="K23"/>
  <c r="K22"/>
  <c r="G10" i="7"/>
  <c r="G20"/>
  <c r="G22" i="14"/>
  <c r="G11" i="7"/>
  <c r="G34" l="1"/>
  <c r="G31"/>
  <c r="C34" i="9"/>
  <c r="G34" s="1"/>
  <c r="G27"/>
  <c r="C36" i="19" l="1"/>
  <c r="K36" l="1"/>
  <c r="I36"/>
  <c r="F36"/>
  <c r="E36"/>
  <c r="A22"/>
  <c r="A23" s="1"/>
  <c r="A24" s="1"/>
  <c r="A25" s="1"/>
  <c r="A26" s="1"/>
  <c r="A27" s="1"/>
  <c r="A28" s="1"/>
  <c r="A29" s="1"/>
  <c r="A30" s="1"/>
  <c r="A31" s="1"/>
  <c r="A32" s="1"/>
  <c r="A33" s="1"/>
  <c r="A34" s="1"/>
  <c r="A35" s="1"/>
  <c r="I15" i="10" l="1"/>
  <c r="I14"/>
  <c r="H28" i="7"/>
  <c r="H29"/>
  <c r="H32"/>
  <c r="H34"/>
  <c r="H37"/>
  <c r="H27"/>
  <c r="H20"/>
  <c r="H19"/>
  <c r="H13"/>
  <c r="H12"/>
  <c r="H11"/>
  <c r="H10"/>
  <c r="H9"/>
  <c r="G14" i="9"/>
</calcChain>
</file>

<file path=xl/comments1.xml><?xml version="1.0" encoding="utf-8"?>
<comments xmlns="http://schemas.openxmlformats.org/spreadsheetml/2006/main">
  <authors>
    <author>Ivanka Marković</author>
  </authors>
  <commentList>
    <comment ref="A53" authorId="0">
      <text>
        <r>
          <rPr>
            <b/>
            <sz val="9"/>
            <color indexed="81"/>
            <rFont val="Tahoma"/>
            <family val="2"/>
          </rPr>
          <t>Ivanka Marković:</t>
        </r>
        <r>
          <rPr>
            <sz val="9"/>
            <color indexed="81"/>
            <rFont val="Tahoma"/>
            <family val="2"/>
          </rPr>
          <t xml:space="preserve">
</t>
        </r>
      </text>
    </comment>
    <comment ref="B56" author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<sst xmlns="http://schemas.openxmlformats.org/spreadsheetml/2006/main" count="1021" uniqueCount="848">
  <si>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</si>
  <si>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</si>
  <si>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</si>
  <si>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</si>
  <si>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</si>
  <si>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</si>
  <si>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</si>
  <si>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</si>
  <si>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</si>
  <si>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</si>
  <si>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</si>
  <si>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</si>
  <si>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</si>
  <si>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</si>
  <si>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</si>
  <si>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</si>
  <si>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</si>
  <si>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</si>
  <si>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</si>
  <si>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</si>
  <si>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</si>
  <si>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</si>
  <si>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</si>
  <si>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</si>
  <si>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</si>
  <si>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</si>
  <si>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</si>
  <si>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</si>
  <si>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</si>
  <si>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</si>
  <si>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</si>
  <si>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</si>
  <si>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</si>
  <si>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</si>
  <si>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</si>
  <si>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</si>
  <si>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</si>
  <si>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</si>
  <si>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</si>
  <si>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</si>
  <si>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</si>
  <si>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</si>
  <si>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</si>
  <si>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</si>
  <si>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</si>
  <si>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</si>
  <si>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</si>
  <si>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</si>
  <si>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</si>
  <si>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</si>
  <si>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</si>
  <si>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</si>
  <si>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</si>
  <si>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</si>
  <si>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</si>
  <si>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</si>
  <si>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</si>
  <si>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</si>
  <si>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</si>
  <si>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</si>
  <si>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</si>
  <si>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</si>
  <si>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</si>
  <si>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</si>
  <si>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</si>
  <si>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</si>
  <si>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</si>
  <si>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</si>
  <si>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</si>
  <si>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</si>
  <si>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</si>
  <si>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</si>
  <si>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</si>
  <si>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</si>
  <si>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</si>
  <si>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</si>
  <si>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</si>
  <si>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</si>
  <si>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</si>
  <si>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</si>
  <si>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</si>
  <si>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</si>
  <si>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</si>
  <si>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</si>
  <si>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</si>
  <si>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</si>
  <si>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</si>
  <si>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</si>
  <si>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</si>
  <si>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</si>
  <si>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</si>
  <si>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</si>
  <si>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</si>
  <si>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</si>
  <si>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</si>
  <si>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</si>
  <si>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</si>
  <si>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</si>
  <si>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</si>
  <si>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</si>
  <si>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</si>
  <si>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</si>
  <si>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</si>
  <si>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</si>
  <si>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</si>
  <si>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</si>
  <si>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</si>
  <si>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</si>
  <si>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</si>
  <si>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</si>
  <si>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</si>
  <si>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</si>
  <si>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</si>
  <si>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</si>
  <si>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</si>
  <si>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</si>
  <si>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</si>
  <si>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</si>
  <si>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</si>
  <si>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</si>
  <si>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</si>
  <si>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</si>
  <si>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</si>
  <si>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</si>
  <si>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</si>
  <si>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</si>
  <si>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</si>
  <si>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</si>
  <si>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</si>
  <si>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</si>
  <si>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</si>
  <si>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</si>
  <si>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</si>
  <si>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</si>
  <si>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</si>
  <si>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</si>
  <si>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</si>
  <si>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</si>
  <si>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</si>
  <si>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</si>
  <si>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</si>
  <si>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</si>
  <si>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</si>
  <si>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</si>
  <si>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</si>
  <si>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</si>
  <si>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</si>
  <si>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</si>
  <si>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</si>
  <si>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</si>
  <si>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</si>
  <si>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</si>
  <si>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</si>
  <si>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</si>
  <si>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</si>
  <si>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</si>
  <si>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</si>
  <si>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</si>
  <si>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</si>
  <si>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</si>
  <si>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</si>
  <si>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</si>
  <si>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</si>
  <si>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</si>
  <si>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</si>
  <si>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</si>
  <si>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</si>
  <si>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</si>
  <si>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</si>
  <si>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</si>
  <si>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</si>
  <si>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</si>
  <si>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</si>
  <si>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</si>
  <si>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</si>
  <si>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</si>
  <si>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</si>
  <si>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</si>
  <si>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</si>
  <si>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</si>
  <si>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</si>
  <si>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</si>
  <si>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</si>
  <si>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</si>
  <si>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</si>
  <si>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</si>
  <si>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</si>
  <si>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</si>
  <si>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</si>
  <si>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</si>
  <si>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</si>
  <si>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</si>
  <si>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</si>
  <si>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</si>
  <si>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</si>
  <si>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</si>
  <si>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</si>
  <si>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</si>
  <si>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</si>
  <si>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</si>
  <si>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</si>
  <si>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</si>
  <si>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</si>
  <si>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</si>
  <si>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</si>
  <si>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</si>
  <si>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</si>
  <si>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</si>
  <si>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</si>
  <si>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</si>
  <si>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</si>
  <si>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</si>
  <si>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</si>
  <si>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</si>
  <si>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</si>
  <si>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</si>
  <si>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</si>
  <si>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</si>
  <si>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</si>
  <si>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</si>
  <si>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</si>
  <si>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</si>
  <si>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</si>
  <si>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</si>
  <si>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</si>
  <si>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</si>
  <si>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</si>
  <si>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</si>
  <si>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</si>
  <si>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</si>
  <si>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</si>
  <si>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</si>
  <si>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</si>
  <si>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</si>
  <si>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</si>
  <si>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</si>
  <si>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</si>
  <si>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</si>
  <si>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</si>
  <si>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</si>
  <si>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</si>
  <si>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</si>
  <si>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</si>
  <si>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</si>
  <si>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</si>
  <si>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</si>
  <si>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</si>
  <si>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</si>
  <si>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</si>
  <si>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</si>
  <si>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</si>
  <si>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</si>
  <si>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</si>
  <si>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</si>
  <si>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</si>
  <si>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</si>
  <si>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</si>
  <si>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</si>
  <si>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</si>
  <si>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</si>
  <si>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</si>
  <si>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</si>
  <si>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</si>
  <si>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</si>
  <si>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</si>
  <si>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</si>
  <si>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</si>
  <si>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</si>
  <si>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</si>
  <si>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</si>
  <si>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</si>
  <si>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</si>
  <si>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</si>
  <si>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</si>
  <si>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</si>
  <si>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</si>
  <si>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</si>
  <si>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</si>
  <si>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</si>
  <si>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</si>
  <si>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</si>
  <si>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</si>
  <si>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</si>
  <si>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</si>
  <si>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</si>
  <si>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</si>
  <si>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</si>
  <si>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</si>
  <si>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</si>
  <si>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</si>
  <si>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</si>
  <si>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</si>
  <si>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</si>
  <si>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</si>
  <si>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</si>
  <si>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</si>
  <si>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</si>
  <si>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</si>
  <si>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</si>
  <si>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</si>
  <si>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</si>
  <si>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</si>
  <si>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</si>
  <si>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</si>
  <si>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</si>
  <si>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</si>
  <si>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</si>
  <si>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</si>
  <si>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</si>
  <si>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</si>
  <si>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</si>
  <si>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</si>
  <si>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</si>
  <si>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</si>
  <si>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</si>
  <si>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</si>
  <si>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</si>
  <si>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</si>
  <si>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</si>
  <si>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</si>
  <si>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</si>
  <si>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</si>
  <si>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</si>
  <si>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</si>
  <si>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</si>
  <si>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</si>
  <si>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</si>
  <si>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</si>
  <si>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</si>
  <si>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</si>
  <si>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</si>
  <si>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</si>
  <si>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</si>
  <si>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</si>
  <si>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</si>
  <si>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</si>
  <si>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</si>
  <si>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</si>
  <si>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</si>
  <si>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</si>
  <si>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</si>
  <si>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</si>
  <si>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</si>
  <si>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</si>
  <si>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</si>
  <si>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</si>
  <si>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</si>
  <si>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</si>
  <si>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</si>
  <si>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</si>
  <si>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</si>
  <si>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</si>
  <si>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</si>
  <si>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</si>
  <si>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</si>
  <si>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</si>
  <si>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</si>
  <si>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</si>
  <si>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</si>
  <si>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</si>
  <si>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</si>
  <si>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</si>
  <si>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</si>
  <si>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</si>
  <si>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</si>
  <si>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</si>
  <si>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</si>
  <si>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</si>
  <si>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</si>
  <si>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</si>
  <si>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</si>
  <si>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</si>
  <si>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</si>
  <si>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</si>
  <si>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</si>
  <si>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</si>
  <si>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</si>
  <si>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</si>
  <si>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</si>
  <si>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</si>
  <si>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</si>
  <si>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</si>
  <si>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</si>
  <si>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</si>
  <si>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</si>
  <si>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</si>
  <si>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</si>
  <si>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</si>
  <si>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</si>
  <si>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</si>
  <si>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</si>
  <si>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</si>
  <si>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</si>
  <si>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</si>
  <si>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</si>
  <si>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</si>
  <si>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</si>
  <si>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</si>
  <si>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</si>
  <si>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</si>
  <si>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</si>
  <si>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</si>
  <si>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</si>
  <si>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</si>
  <si>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</si>
  <si>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</si>
  <si>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</si>
  <si>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</si>
  <si>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</si>
  <si>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</si>
  <si>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</si>
  <si>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</si>
  <si>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</si>
  <si>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</si>
  <si>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</si>
  <si>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</si>
  <si>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</si>
  <si>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</si>
  <si>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</si>
  <si>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</si>
  <si>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</si>
  <si>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</si>
  <si>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</si>
  <si>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</si>
  <si>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</si>
  <si>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</si>
  <si>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</si>
  <si>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</si>
  <si>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</si>
  <si>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</si>
  <si>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</si>
  <si>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</si>
  <si>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</si>
  <si>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</si>
  <si>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</si>
  <si>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</si>
  <si>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</si>
  <si>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</si>
  <si>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</si>
  <si>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</si>
  <si>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</si>
  <si>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</si>
  <si>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</si>
  <si>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</si>
  <si>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</si>
  <si>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</si>
  <si>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</si>
  <si>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</si>
  <si>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</si>
  <si>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</si>
  <si>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</si>
  <si>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</si>
  <si>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</si>
  <si>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</si>
  <si>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</si>
  <si>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</si>
  <si>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</si>
  <si>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</si>
  <si>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</si>
  <si>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</si>
  <si>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</si>
  <si>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</si>
  <si>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</si>
  <si>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</si>
  <si>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</si>
  <si>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</si>
  <si>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</si>
  <si>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</si>
  <si>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</si>
  <si>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</si>
  <si>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</si>
  <si>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</si>
  <si>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</si>
  <si>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</si>
  <si>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</si>
  <si>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</si>
  <si>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</si>
  <si>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</si>
  <si>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</si>
  <si>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</si>
  <si>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</si>
  <si>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</si>
  <si>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</si>
  <si>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</si>
  <si>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</si>
  <si>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</si>
  <si>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</si>
  <si>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</si>
  <si>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</si>
  <si>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</si>
  <si>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</si>
  <si>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</si>
  <si>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</si>
  <si>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</si>
  <si>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</si>
  <si>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</si>
  <si>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</si>
  <si>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</si>
  <si>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</si>
  <si>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</si>
  <si>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</si>
  <si>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</si>
  <si>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</si>
  <si>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</si>
  <si>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</si>
  <si>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</si>
  <si>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</si>
  <si>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</si>
  <si>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</si>
  <si>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</si>
  <si>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</si>
  <si>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</si>
  <si>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</si>
  <si>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</si>
  <si>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</si>
  <si>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</si>
  <si>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</si>
  <si>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</si>
  <si>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</si>
  <si>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</si>
  <si>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</si>
  <si>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</si>
  <si>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</si>
  <si>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</si>
  <si>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</si>
  <si>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</si>
  <si>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</si>
  <si>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</si>
  <si>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</si>
  <si>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</si>
  <si>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</si>
  <si>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</si>
  <si>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</si>
  <si>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</si>
  <si>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</si>
  <si>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</si>
  <si>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</si>
  <si>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</si>
  <si>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</si>
  <si>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</si>
  <si>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</si>
  <si>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</si>
  <si>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</si>
  <si>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</si>
  <si>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</si>
  <si>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</si>
  <si>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</si>
  <si>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</si>
  <si>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</si>
  <si>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</si>
  <si>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</si>
  <si>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</si>
  <si>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</si>
  <si>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</si>
  <si>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</si>
  <si>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</si>
  <si>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</si>
  <si>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</si>
  <si>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</si>
  <si>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</si>
  <si>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</si>
  <si>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</si>
  <si>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</si>
  <si>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</si>
  <si>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</si>
  <si>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</si>
  <si>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</si>
  <si>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</si>
  <si>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</si>
  <si>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</si>
  <si>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</si>
  <si>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</si>
  <si>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</si>
  <si>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</si>
  <si>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</si>
  <si>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</si>
  <si>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</si>
  <si>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</si>
  <si>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</si>
  <si>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</si>
  <si>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</si>
  <si>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</si>
  <si>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</si>
  <si>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</si>
  <si>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</si>
  <si>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</si>
  <si>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</si>
  <si>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</si>
  <si>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</si>
  <si>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</si>
  <si>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</si>
  <si>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</si>
  <si>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</si>
  <si>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</si>
  <si>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</si>
  <si>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</si>
  <si>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</si>
  <si>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</si>
  <si>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</si>
  <si>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</si>
  <si>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</si>
  <si>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</si>
  <si>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</si>
  <si>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</si>
  <si>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</si>
  <si>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</si>
  <si>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</si>
  <si>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</si>
  <si>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</si>
  <si>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</si>
  <si>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</si>
  <si>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</si>
  <si>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</si>
  <si>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</si>
  <si>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</si>
  <si>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</si>
  <si>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</si>
  <si>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</si>
  <si>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</si>
  <si>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</si>
  <si>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</si>
  <si>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</si>
  <si>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</si>
  <si>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</si>
  <si>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</si>
  <si>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</si>
  <si>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</si>
  <si>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</si>
  <si>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</si>
  <si>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</si>
  <si>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</si>
  <si>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</si>
  <si>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</si>
  <si>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</si>
  <si>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</si>
  <si>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</si>
  <si>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</si>
  <si>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</si>
  <si>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</si>
  <si>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</si>
  <si>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</si>
  <si>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</si>
  <si>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</si>
  <si>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</si>
  <si>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</si>
  <si>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</si>
  <si>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</si>
  <si>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</si>
  <si>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</si>
  <si>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</si>
  <si>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</si>
  <si>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</si>
  <si>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</si>
  <si>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</si>
  <si>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</si>
  <si>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</si>
  <si>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</si>
  <si>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</si>
  <si>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</si>
  <si>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</si>
  <si>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</si>
  <si>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</si>
  <si>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</si>
  <si>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</si>
  <si>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</si>
  <si>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</si>
  <si>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</si>
  <si>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</si>
  <si>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</si>
  <si>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</si>
  <si>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</si>
  <si>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</si>
  <si>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</si>
  <si>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</si>
  <si>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</si>
  <si>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</si>
  <si>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</si>
  <si>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</si>
  <si>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</si>
  <si>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</si>
  <si>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</si>
  <si>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</si>
  <si>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</si>
  <si>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</si>
  <si>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</si>
  <si>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</si>
  <si>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</si>
  <si>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</si>
  <si>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</si>
  <si>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</si>
  <si>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</si>
  <si>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</si>
  <si>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</si>
  <si>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</si>
  <si>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</si>
  <si>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</si>
  <si>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</si>
  <si>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</si>
  <si>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</si>
  <si>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</si>
  <si>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</si>
  <si>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</si>
  <si>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</si>
  <si>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</si>
  <si>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</si>
  <si>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</si>
  <si>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</si>
  <si>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</si>
  <si>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</si>
  <si>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</si>
  <si>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</si>
  <si>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</si>
  <si>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</si>
  <si>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</si>
  <si>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</si>
  <si>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</si>
  <si>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</si>
  <si>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</si>
  <si>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</si>
  <si>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</si>
  <si>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</si>
  <si>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</si>
  <si>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</si>
  <si>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</si>
  <si>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</si>
  <si>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</si>
  <si>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</si>
  <si>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</si>
  <si>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</si>
  <si>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</si>
  <si>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</si>
  <si>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</si>
  <si>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</si>
  <si>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</si>
  <si>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</si>
  <si>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</si>
  <si>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</si>
  <si>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</si>
  <si>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</si>
  <si>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</si>
  <si>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</si>
  <si>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</si>
  <si>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</si>
  <si>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</si>
  <si>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</si>
  <si>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</si>
  <si>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</si>
  <si>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</si>
  <si>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</si>
  <si>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</si>
  <si>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</si>
  <si>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</si>
  <si>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</si>
  <si>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</si>
  <si>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</si>
  <si>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</si>
  <si>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</si>
  <si>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</si>
  <si>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</si>
  <si>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</si>
  <si>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набавка и уградња елемената за грејање</t>
  </si>
  <si>
    <t>главни пројекат реконструкције</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</si>
  <si>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</si>
  <si>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</si>
  <si>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</si>
  <si>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</si>
  <si>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</si>
  <si>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</si>
  <si>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Набавка и испорука ЛЦД пројектора</t>
  </si>
  <si>
    <t>Набавка и испорука намештаја за објекат</t>
  </si>
  <si>
    <t>Набавка и испорука монитора за CCTV</t>
  </si>
  <si>
    <t>Набавка и испорука бар код читача</t>
  </si>
  <si>
    <t>Солидарна помоћ по члану 26 Колективног уговора ЈП САВА ЦЕНТАР</t>
  </si>
  <si>
    <t>Реализација 
01.01-31.12.2018.      Претходна година</t>
  </si>
  <si>
    <t>Стање на дан 
31.12.2018.
Претходна година</t>
  </si>
  <si>
    <t>План за
01.01-31.12.2018.             Претходна  година</t>
  </si>
  <si>
    <t>Програма пословања за 2019. год.</t>
  </si>
  <si>
    <t>Програм пословања за
01.01-31.12.2019.             Текућа година</t>
  </si>
  <si>
    <t>01.01.-31.03.2019</t>
  </si>
  <si>
    <t>01.01.-30.06.2019</t>
  </si>
  <si>
    <t>01.01.-30.09.2019</t>
  </si>
  <si>
    <t>01.01.-31.12.2019</t>
  </si>
  <si>
    <t>Претходна година 2018</t>
  </si>
  <si>
    <t>План за период 01.01-31.12.2019 текућа година</t>
  </si>
  <si>
    <t>Период од 01.01. до 31.03.2019.</t>
  </si>
  <si>
    <t>Период од 01.01. до 30.06.2019.</t>
  </si>
  <si>
    <t>Период од 01.01. до 31.12.2019.</t>
  </si>
  <si>
    <t>01.01. до 30.06.2019</t>
  </si>
  <si>
    <t>01.01. до 30.09.2019</t>
  </si>
  <si>
    <t>01.01. до 31.12.2019</t>
  </si>
  <si>
    <t>Период од 01.01. до 30.09.2019.</t>
  </si>
  <si>
    <t xml:space="preserve">Набавка и испорука преносних ЛЕД рефлектора </t>
  </si>
  <si>
    <t>Набавка и испорука оркестарских столица за Велику дворану</t>
  </si>
  <si>
    <t>Набавка и испорука тракторске косачице са ралицом за снег</t>
  </si>
  <si>
    <t>Набавка и уградња коморе за храну и пиће</t>
  </si>
  <si>
    <t>Набавка и испорука топлих, покретних витрина за пецива</t>
  </si>
  <si>
    <t xml:space="preserve">Набавка и испорука професионалне машине за чишћење кромпира </t>
  </si>
  <si>
    <t>Набавка и испорука професионалнe угоститељске опреме (месорезница, цедиљка за цитрусе и др.)</t>
  </si>
  <si>
    <t>Набавка и испорука намештаја - фотеље за Центар бар</t>
  </si>
  <si>
    <t>Набавка и испорука намештаја - столови и столице за ресторан Сава</t>
  </si>
  <si>
    <t>Набавка и испорука термалног штампача</t>
  </si>
  <si>
    <t xml:space="preserve">Набавка и уградња дела видео надзора, камера и ДВР-а </t>
  </si>
  <si>
    <t>Износ неутрошених средстава из ранијих година (у односу на претходну)</t>
  </si>
  <si>
    <t>Индекс                               Реализацијa 01.01.-31.12. /                                Ребаланс I плана 01.01.-31.12.2019</t>
  </si>
  <si>
    <t>Индекс                               реализацијa 01.01.-30.06. /                                Ребаланс I планa 01.01.-30.06.2019</t>
  </si>
  <si>
    <t>Индекс                               реализацијa 01.01.-30.09. /                                Ребаланс I план 01.01.-30.09.2019</t>
  </si>
  <si>
    <t>Реализ. 01.01. до 31.03.2019</t>
  </si>
  <si>
    <t xml:space="preserve">      на дан 30.06.2019.</t>
  </si>
  <si>
    <t>БИЛАНС УСПЕХА 01.01. - 30.06.2019 године</t>
  </si>
  <si>
    <t xml:space="preserve"> 1.01 - 30.06.2019</t>
  </si>
  <si>
    <t>БИЛАНС СТАЊА  на дан 30.06.2019.</t>
  </si>
  <si>
    <t>01.01. - 30.06.2019</t>
  </si>
  <si>
    <t xml:space="preserve">Индекс Реализација/  План  01.01.-30.06.2019                   </t>
  </si>
  <si>
    <t>у периоду од 01.01. до 30.06.2019. године</t>
  </si>
  <si>
    <t>01.01. -30.06.2019</t>
  </si>
  <si>
    <t xml:space="preserve">Индекс 
 Реализација / План                   01.01. -30.06.2019                   </t>
  </si>
  <si>
    <t>Индекс 
 Реализација 01.01. -30.06.2019 / План 01.01. -30.06.2019</t>
  </si>
  <si>
    <t>Стање на дан 30.06.2019. године**</t>
  </si>
  <si>
    <t>Индекс                               реализацијa 01.01.-30.06. /                                план 01.01.-30.06.2019</t>
  </si>
  <si>
    <t>01.01.- 30.06.2019.</t>
  </si>
  <si>
    <t>Индекс 
 Реализација 01.01. -30.06.2019/                      Програм пословања 01.01.-30.06.2019</t>
  </si>
  <si>
    <t>30.06.2019.</t>
  </si>
  <si>
    <t>План за II квартал</t>
  </si>
  <si>
    <t>План II квартал</t>
  </si>
  <si>
    <t>Програм пословања II  квартал</t>
  </si>
  <si>
    <t>15.07.2019 године</t>
  </si>
  <si>
    <t>Београд, 15.07.2019 године</t>
  </si>
  <si>
    <t>Београд, 15.07.2019.</t>
  </si>
  <si>
    <t xml:space="preserve">Датум: 15.07.2019 године                                                                                                                                                  </t>
  </si>
  <si>
    <t>Датум: 15.07.2019 године</t>
  </si>
  <si>
    <t xml:space="preserve">Датум:  15.07.2019.године                                                                                                                                                   </t>
  </si>
  <si>
    <t>15.07.2019.године</t>
  </si>
  <si>
    <t>15.07.2019.</t>
  </si>
  <si>
    <t>Стање на дан 31.03.2019. године*</t>
  </si>
  <si>
    <t>Уговор о раду</t>
  </si>
  <si>
    <t xml:space="preserve">1 - Смртни случај </t>
  </si>
  <si>
    <t>2 - Споразумни раскид уговора</t>
  </si>
  <si>
    <t>EUR   33,570.25</t>
  </si>
  <si>
    <t>Благајна Сава Центар</t>
  </si>
  <si>
    <r>
      <t xml:space="preserve">Б.СТАЛНА ИМОВИНА </t>
    </r>
    <r>
      <rPr>
        <sz val="14"/>
        <rFont val="Times New Roman"/>
        <family val="1"/>
        <charset val="238"/>
      </rPr>
      <t>(0003+0010+0019+0024+0034)</t>
    </r>
  </si>
  <si>
    <r>
      <t>Г. СВЕГА ПРИЛИВ ГОТОВИНЕ</t>
    </r>
    <r>
      <rPr>
        <sz val="12"/>
        <rFont val="Times New Roman"/>
        <family val="1"/>
      </rPr>
      <t> (3001 + 3013 + 3025)</t>
    </r>
  </si>
  <si>
    <r>
      <t>Д. СВЕГА ОДЛИВ ГОТОВИНЕ</t>
    </r>
    <r>
      <rPr>
        <sz val="12"/>
        <rFont val="Times New Roman"/>
        <family val="1"/>
      </rPr>
      <t> (3005 + 3019 + 3031)</t>
    </r>
  </si>
  <si>
    <r>
      <t>Ђ. НЕТО ПРИЛИВ ГОТОВИНЕ</t>
    </r>
    <r>
      <rPr>
        <sz val="12"/>
        <rFont val="Times New Roman"/>
        <family val="1"/>
      </rPr>
      <t> (3040 – 3041)</t>
    </r>
  </si>
  <si>
    <r>
      <t>Е. НЕТО ОДЛИВ ГОТОВИНЕ</t>
    </r>
    <r>
      <rPr>
        <sz val="12"/>
        <rFont val="Times New Roman"/>
        <family val="1"/>
      </rPr>
      <t> (3041 – 3040)</t>
    </r>
  </si>
  <si>
    <r>
      <t xml:space="preserve">Ј. ГОТОВИНА НА КРАЈУ ОБРАЧУНСКОГ ПЕРИОДА </t>
    </r>
    <r>
      <rPr>
        <sz val="12"/>
        <rFont val="Times New Roman"/>
        <family val="1"/>
      </rPr>
      <t>(3042 – 3043 + 3044 + 3045 – 3046)</t>
    </r>
  </si>
  <si>
    <t>Индекс 
 Реализација                    1.01.-31 06.2019/                 План 01.01. -30.06.2019</t>
  </si>
  <si>
    <t>Ребаланс I Планa за
01.01-31.12.2019             Текућа година</t>
  </si>
  <si>
    <t>Платне картице угоститељство</t>
  </si>
</sst>
</file>

<file path=xl/styles.xml><?xml version="1.0" encoding="utf-8"?>
<styleSheet xmlns="http://schemas.openxmlformats.org/spreadsheetml/2006/main">
  <numFmts count="3">
    <numFmt numFmtId="43" formatCode="_(* #,##0.00_);_(* \(#,##0.00\);_(* &quot;-&quot;??_);_(@_)"/>
    <numFmt numFmtId="164" formatCode="dd/mm/yyyy/"/>
    <numFmt numFmtId="165" formatCode="###########"/>
  </numFmts>
  <fonts count="62">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sz val="11"/>
      <color indexed="8"/>
      <name val="Times New Roman"/>
      <family val="1"/>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color theme="1"/>
      <name val="Times New Roman"/>
      <family val="1"/>
    </font>
    <font>
      <sz val="11"/>
      <color theme="1"/>
      <name val="Times New Roman"/>
      <family val="1"/>
    </font>
    <font>
      <b/>
      <sz val="11"/>
      <color theme="1"/>
      <name val="Times New Roman"/>
      <family val="1"/>
    </font>
    <font>
      <sz val="12"/>
      <color rgb="FF000000"/>
      <name val="Times New Roman"/>
      <family val="1"/>
    </font>
    <font>
      <sz val="16"/>
      <color theme="1"/>
      <name val="Times New Roman"/>
      <family val="1"/>
      <charset val="238"/>
    </font>
    <font>
      <sz val="14"/>
      <color rgb="FFFF0000"/>
      <name val="Times New Roman"/>
      <family val="1"/>
      <charset val="238"/>
    </font>
    <font>
      <sz val="18"/>
      <color rgb="FFFF0000"/>
      <name val="Times New Roman"/>
      <family val="1"/>
    </font>
    <font>
      <b/>
      <sz val="18"/>
      <color rgb="FFFF0000"/>
      <name val="Times New Roman"/>
      <family val="1"/>
    </font>
    <font>
      <b/>
      <sz val="16"/>
      <color theme="1"/>
      <name val="Times New Roman"/>
      <family val="1"/>
    </font>
    <font>
      <b/>
      <sz val="10"/>
      <color theme="1"/>
      <name val="Arial"/>
      <family val="2"/>
      <charset val="238"/>
    </font>
    <font>
      <sz val="10"/>
      <name val="Arial"/>
      <family val="2"/>
    </font>
    <font>
      <b/>
      <sz val="10"/>
      <name val="Arial"/>
      <family val="2"/>
      <charset val="238"/>
    </font>
    <font>
      <b/>
      <sz val="10"/>
      <color rgb="FFFF0000"/>
      <name val="Arial"/>
      <family val="2"/>
      <charset val="238"/>
    </font>
    <font>
      <sz val="10"/>
      <color theme="1"/>
      <name val="Arial"/>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s>
  <cellStyleXfs count="4">
    <xf numFmtId="0" fontId="0" fillId="0" borderId="0"/>
    <xf numFmtId="0" fontId="11" fillId="0" borderId="0"/>
    <xf numFmtId="37" fontId="58" fillId="0" borderId="0"/>
    <xf numFmtId="43" fontId="11" fillId="0" borderId="0" applyFont="0" applyFill="0" applyBorder="0" applyAlignment="0" applyProtection="0"/>
  </cellStyleXfs>
  <cellXfs count="718">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8"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horizontal="right"/>
    </xf>
    <xf numFmtId="0" fontId="6" fillId="0" borderId="7" xfId="0" applyFont="1" applyBorder="1" applyAlignment="1">
      <alignment horizontal="center" vertical="center" wrapText="1"/>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3" fontId="14" fillId="0" borderId="0" xfId="0" applyNumberFormat="1" applyFont="1" applyFill="1" applyAlignment="1">
      <alignment horizontal="right" vertical="center"/>
    </xf>
    <xf numFmtId="0" fontId="7" fillId="0" borderId="9" xfId="0" applyFont="1" applyBorder="1" applyAlignment="1">
      <alignment horizontal="left" wrapText="1"/>
    </xf>
    <xf numFmtId="0" fontId="7" fillId="0" borderId="10" xfId="0" applyFont="1" applyBorder="1"/>
    <xf numFmtId="0" fontId="7" fillId="0" borderId="0" xfId="0" applyFont="1" applyBorder="1" applyAlignment="1">
      <alignment horizontal="left" wrapText="1"/>
    </xf>
    <xf numFmtId="0" fontId="6" fillId="0" borderId="2" xfId="0" applyFont="1" applyBorder="1" applyAlignment="1">
      <alignment vertical="center" wrapText="1"/>
    </xf>
    <xf numFmtId="0" fontId="19" fillId="0" borderId="12" xfId="0" applyFont="1" applyFill="1" applyBorder="1" applyAlignment="1">
      <alignment horizontal="center" vertical="center" wrapText="1"/>
    </xf>
    <xf numFmtId="49" fontId="2" fillId="0" borderId="13" xfId="0" applyNumberFormat="1" applyFont="1" applyBorder="1" applyAlignment="1">
      <alignment horizontal="center" vertical="center"/>
    </xf>
    <xf numFmtId="0" fontId="20" fillId="0" borderId="1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5" xfId="0" applyFont="1" applyBorder="1"/>
    <xf numFmtId="0" fontId="18" fillId="0" borderId="6" xfId="0" applyFont="1" applyBorder="1" applyAlignment="1">
      <alignment horizontal="center" vertical="center" wrapText="1"/>
    </xf>
    <xf numFmtId="0" fontId="48" fillId="0" borderId="6" xfId="0" applyFont="1" applyBorder="1" applyAlignment="1">
      <alignment horizontal="center" vertical="center"/>
    </xf>
    <xf numFmtId="0" fontId="48" fillId="0" borderId="2" xfId="0" applyFont="1" applyBorder="1" applyAlignment="1">
      <alignment horizontal="center" vertical="center" wrapText="1"/>
    </xf>
    <xf numFmtId="0" fontId="48" fillId="0" borderId="6" xfId="0" applyFont="1" applyBorder="1"/>
    <xf numFmtId="0" fontId="48" fillId="0" borderId="3" xfId="0" applyFont="1" applyBorder="1" applyAlignment="1">
      <alignment horizontal="center" vertical="center" wrapText="1"/>
    </xf>
    <xf numFmtId="0" fontId="48" fillId="0" borderId="4" xfId="0" applyFont="1" applyBorder="1"/>
    <xf numFmtId="0" fontId="48" fillId="0" borderId="5" xfId="0" applyFont="1" applyBorder="1"/>
    <xf numFmtId="0" fontId="2" fillId="0" borderId="16" xfId="0" applyFont="1" applyBorder="1"/>
    <xf numFmtId="0" fontId="18" fillId="0" borderId="2" xfId="0" applyFont="1" applyBorder="1" applyAlignment="1">
      <alignment horizontal="center" vertical="center" wrapText="1"/>
    </xf>
    <xf numFmtId="0" fontId="48" fillId="0" borderId="2" xfId="0" applyFont="1" applyBorder="1" applyAlignment="1">
      <alignment horizontal="center" vertical="center"/>
    </xf>
    <xf numFmtId="0" fontId="48" fillId="0" borderId="2" xfId="0" applyFont="1" applyBorder="1"/>
    <xf numFmtId="0" fontId="48" fillId="0" borderId="3" xfId="0" applyFont="1" applyBorder="1"/>
    <xf numFmtId="0" fontId="7" fillId="0" borderId="0" xfId="0" applyFont="1" applyFill="1" applyBorder="1" applyAlignment="1">
      <alignment horizontal="center" wrapText="1"/>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6" xfId="0" applyFont="1" applyBorder="1"/>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3" xfId="0" applyFont="1" applyBorder="1"/>
    <xf numFmtId="0" fontId="6" fillId="0" borderId="13" xfId="0" applyFont="1" applyBorder="1"/>
    <xf numFmtId="0" fontId="6" fillId="0" borderId="14" xfId="0" applyFont="1" applyBorder="1"/>
    <xf numFmtId="0" fontId="7" fillId="0" borderId="14"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1" xfId="0" applyFont="1" applyBorder="1"/>
    <xf numFmtId="0" fontId="6" fillId="0" borderId="24" xfId="0" applyFont="1" applyBorder="1"/>
    <xf numFmtId="0" fontId="8" fillId="0" borderId="19" xfId="0" applyFont="1" applyBorder="1"/>
    <xf numFmtId="0" fontId="6" fillId="0" borderId="21" xfId="0" applyFont="1" applyBorder="1"/>
    <xf numFmtId="0" fontId="19" fillId="0" borderId="0" xfId="1" applyFont="1"/>
    <xf numFmtId="0" fontId="28" fillId="0" borderId="0" xfId="1" applyFont="1"/>
    <xf numFmtId="0" fontId="28" fillId="0" borderId="0" xfId="1" applyFont="1" applyAlignment="1">
      <alignment horizontal="right"/>
    </xf>
    <xf numFmtId="0" fontId="1" fillId="0" borderId="0" xfId="1" applyFont="1"/>
    <xf numFmtId="0" fontId="29"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0"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0" fillId="4" borderId="2" xfId="1" applyFont="1" applyFill="1" applyBorder="1" applyAlignment="1">
      <alignment vertical="center" wrapText="1"/>
    </xf>
    <xf numFmtId="0" fontId="19" fillId="4" borderId="1" xfId="1" applyFont="1" applyFill="1" applyBorder="1" applyAlignment="1">
      <alignment vertical="center" wrapText="1"/>
    </xf>
    <xf numFmtId="0" fontId="19" fillId="4" borderId="1" xfId="1" applyFont="1" applyFill="1" applyBorder="1" applyAlignment="1">
      <alignment horizontal="center" vertical="center" wrapText="1"/>
    </xf>
    <xf numFmtId="0" fontId="19" fillId="4" borderId="26" xfId="1" applyFont="1" applyFill="1" applyBorder="1" applyAlignment="1">
      <alignment horizontal="center" vertical="center" wrapText="1"/>
    </xf>
    <xf numFmtId="0" fontId="20" fillId="0" borderId="0" xfId="1" applyFont="1" applyAlignment="1">
      <alignment horizontal="right"/>
    </xf>
    <xf numFmtId="0" fontId="2" fillId="0" borderId="23"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49" fontId="22" fillId="0" borderId="27"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14" fillId="3" borderId="29" xfId="0" applyFont="1" applyFill="1" applyBorder="1"/>
    <xf numFmtId="0" fontId="20" fillId="0" borderId="0" xfId="1" applyFont="1" applyAlignment="1">
      <alignment wrapText="1"/>
    </xf>
    <xf numFmtId="0" fontId="5"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6"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49" fillId="0" borderId="0" xfId="0" applyFont="1"/>
    <xf numFmtId="0" fontId="49" fillId="0" borderId="0" xfId="0" applyFont="1" applyFill="1" applyBorder="1" applyAlignment="1">
      <alignment horizontal="center" vertical="center" wrapText="1"/>
    </xf>
    <xf numFmtId="0" fontId="49" fillId="0" borderId="0" xfId="0" applyFont="1" applyBorder="1" applyAlignment="1">
      <alignment horizontal="right"/>
    </xf>
    <xf numFmtId="0" fontId="49" fillId="0" borderId="0" xfId="0" applyFont="1" applyBorder="1"/>
    <xf numFmtId="0" fontId="49" fillId="0" borderId="30" xfId="0" applyFont="1" applyBorder="1"/>
    <xf numFmtId="49" fontId="21" fillId="2" borderId="5" xfId="0" applyNumberFormat="1" applyFont="1" applyFill="1" applyBorder="1" applyAlignment="1" applyProtection="1">
      <alignment horizontal="center" vertical="center" wrapText="1"/>
    </xf>
    <xf numFmtId="49" fontId="21" fillId="2" borderId="31" xfId="0" applyNumberFormat="1" applyFont="1" applyFill="1" applyBorder="1" applyAlignment="1" applyProtection="1">
      <alignment horizontal="center" vertical="center" wrapText="1"/>
    </xf>
    <xf numFmtId="0" fontId="49" fillId="0" borderId="32" xfId="0" applyFont="1" applyBorder="1" applyAlignment="1">
      <alignment horizontal="right"/>
    </xf>
    <xf numFmtId="0" fontId="49" fillId="0" borderId="33" xfId="0" applyFont="1" applyBorder="1" applyAlignment="1">
      <alignment horizontal="right"/>
    </xf>
    <xf numFmtId="49" fontId="21" fillId="2" borderId="28" xfId="0" applyNumberFormat="1" applyFont="1" applyFill="1" applyBorder="1" applyAlignment="1" applyProtection="1">
      <alignment horizontal="center" vertical="center" wrapText="1"/>
    </xf>
    <xf numFmtId="0" fontId="49" fillId="0" borderId="34" xfId="0" applyFont="1" applyBorder="1" applyAlignment="1">
      <alignment horizontal="right"/>
    </xf>
    <xf numFmtId="0" fontId="49" fillId="0" borderId="25" xfId="0" applyFont="1" applyBorder="1" applyAlignment="1">
      <alignment horizontal="right"/>
    </xf>
    <xf numFmtId="0" fontId="49" fillId="0" borderId="35" xfId="0" applyFont="1" applyBorder="1" applyAlignment="1">
      <alignment horizontal="right"/>
    </xf>
    <xf numFmtId="0" fontId="49" fillId="2" borderId="36" xfId="0" applyFont="1" applyFill="1" applyBorder="1" applyAlignment="1">
      <alignment horizontal="right" vertical="center"/>
    </xf>
    <xf numFmtId="0" fontId="49" fillId="2" borderId="36" xfId="0" applyFont="1" applyFill="1" applyBorder="1"/>
    <xf numFmtId="49" fontId="21" fillId="2" borderId="37" xfId="0" applyNumberFormat="1" applyFont="1" applyFill="1" applyBorder="1" applyAlignment="1" applyProtection="1">
      <alignment horizontal="center" vertical="center" wrapText="1"/>
    </xf>
    <xf numFmtId="0" fontId="49" fillId="2" borderId="38" xfId="0" applyFont="1" applyFill="1" applyBorder="1"/>
    <xf numFmtId="0" fontId="33" fillId="2" borderId="28" xfId="0" applyFont="1" applyFill="1" applyBorder="1" applyAlignment="1" applyProtection="1">
      <alignment horizontal="center" vertical="center" wrapText="1"/>
    </xf>
    <xf numFmtId="0" fontId="49" fillId="0" borderId="34" xfId="0" applyFont="1" applyBorder="1" applyAlignment="1">
      <alignment horizontal="center" vertical="center"/>
    </xf>
    <xf numFmtId="0" fontId="49" fillId="0" borderId="25" xfId="0" applyFont="1" applyBorder="1" applyAlignment="1">
      <alignment horizontal="center" vertical="center"/>
    </xf>
    <xf numFmtId="0" fontId="50" fillId="0" borderId="0" xfId="0" applyFont="1"/>
    <xf numFmtId="0" fontId="49" fillId="0" borderId="30" xfId="0" applyFont="1" applyBorder="1" applyAlignment="1">
      <alignment horizontal="right"/>
    </xf>
    <xf numFmtId="3" fontId="49" fillId="0" borderId="22" xfId="0" applyNumberFormat="1" applyFont="1" applyBorder="1" applyAlignment="1">
      <alignment horizontal="right"/>
    </xf>
    <xf numFmtId="3" fontId="49" fillId="0" borderId="6" xfId="0" applyNumberFormat="1" applyFont="1" applyBorder="1" applyAlignment="1">
      <alignment horizontal="right"/>
    </xf>
    <xf numFmtId="3" fontId="49" fillId="0" borderId="34" xfId="0" applyNumberFormat="1" applyFont="1" applyBorder="1" applyAlignment="1">
      <alignment horizontal="right"/>
    </xf>
    <xf numFmtId="3" fontId="49" fillId="0" borderId="32" xfId="0" applyNumberFormat="1" applyFont="1" applyBorder="1" applyAlignment="1">
      <alignment horizontal="right"/>
    </xf>
    <xf numFmtId="3" fontId="49" fillId="0" borderId="25" xfId="0" applyNumberFormat="1" applyFont="1" applyBorder="1" applyAlignment="1">
      <alignment horizontal="right"/>
    </xf>
    <xf numFmtId="3" fontId="49" fillId="0" borderId="33" xfId="0" applyNumberFormat="1" applyFont="1" applyBorder="1" applyAlignment="1">
      <alignment horizontal="right"/>
    </xf>
    <xf numFmtId="3" fontId="49" fillId="0" borderId="35" xfId="0" applyNumberFormat="1" applyFont="1" applyBorder="1" applyAlignment="1">
      <alignment horizontal="right"/>
    </xf>
    <xf numFmtId="3" fontId="49" fillId="0" borderId="40" xfId="0" applyNumberFormat="1" applyFont="1" applyBorder="1" applyAlignment="1">
      <alignment horizontal="right"/>
    </xf>
    <xf numFmtId="0" fontId="49" fillId="0" borderId="16" xfId="0" applyFont="1" applyBorder="1" applyAlignment="1">
      <alignment horizontal="right"/>
    </xf>
    <xf numFmtId="0" fontId="51" fillId="0" borderId="0" xfId="0" applyFont="1" applyAlignment="1">
      <alignment vertical="center"/>
    </xf>
    <xf numFmtId="0" fontId="49" fillId="0" borderId="41" xfId="0" applyFont="1" applyBorder="1" applyAlignment="1">
      <alignment horizontal="center" vertical="center"/>
    </xf>
    <xf numFmtId="0" fontId="0" fillId="0" borderId="42" xfId="0" applyBorder="1"/>
    <xf numFmtId="0" fontId="49" fillId="0" borderId="0" xfId="0" applyFont="1" applyFill="1" applyBorder="1" applyAlignment="1">
      <alignment horizontal="right" vertical="center"/>
    </xf>
    <xf numFmtId="0" fontId="49" fillId="0" borderId="0" xfId="0" applyFont="1" applyFill="1" applyBorder="1"/>
    <xf numFmtId="0" fontId="49" fillId="0" borderId="16" xfId="0" applyFont="1" applyFill="1" applyBorder="1"/>
    <xf numFmtId="3" fontId="40" fillId="0" borderId="7" xfId="0" applyNumberFormat="1" applyFont="1" applyFill="1" applyBorder="1" applyAlignment="1">
      <alignment horizontal="right" vertical="center"/>
    </xf>
    <xf numFmtId="3" fontId="40" fillId="0" borderId="1" xfId="0" applyNumberFormat="1" applyFont="1" applyFill="1" applyBorder="1" applyAlignment="1" applyProtection="1">
      <alignment horizontal="right" vertical="center"/>
    </xf>
    <xf numFmtId="3" fontId="40" fillId="0" borderId="1" xfId="0" applyNumberFormat="1" applyFont="1" applyFill="1" applyBorder="1" applyAlignment="1" applyProtection="1">
      <alignment horizontal="right" vertical="center"/>
      <protection locked="0"/>
    </xf>
    <xf numFmtId="3" fontId="40" fillId="0" borderId="1" xfId="0" applyNumberFormat="1" applyFont="1" applyFill="1" applyBorder="1" applyAlignment="1">
      <alignment horizontal="right" vertical="center"/>
    </xf>
    <xf numFmtId="3" fontId="40" fillId="0" borderId="4" xfId="0" applyNumberFormat="1" applyFont="1" applyFill="1" applyBorder="1" applyAlignment="1">
      <alignment horizontal="right" vertical="center"/>
    </xf>
    <xf numFmtId="0" fontId="35" fillId="0" borderId="0" xfId="0" applyFont="1"/>
    <xf numFmtId="49" fontId="14" fillId="0" borderId="1" xfId="0" applyNumberFormat="1" applyFont="1" applyBorder="1" applyAlignment="1">
      <alignment horizontal="center" vertical="center"/>
    </xf>
    <xf numFmtId="0" fontId="14" fillId="3" borderId="1" xfId="0" applyFont="1" applyFill="1" applyBorder="1"/>
    <xf numFmtId="0" fontId="14" fillId="0" borderId="4" xfId="0" applyFont="1" applyBorder="1"/>
    <xf numFmtId="49" fontId="22" fillId="0" borderId="43" xfId="0" applyNumberFormat="1"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4" fontId="13" fillId="0" borderId="1" xfId="0" applyNumberFormat="1" applyFont="1" applyBorder="1" applyAlignment="1">
      <alignment horizontal="center" vertical="center" wrapText="1"/>
    </xf>
    <xf numFmtId="14" fontId="13" fillId="0" borderId="0" xfId="0" applyNumberFormat="1" applyFont="1" applyAlignment="1">
      <alignment horizontal="left"/>
    </xf>
    <xf numFmtId="4" fontId="35" fillId="0" borderId="1" xfId="0" applyNumberFormat="1" applyFont="1" applyBorder="1" applyAlignment="1">
      <alignment horizontal="center" vertical="center" wrapText="1"/>
    </xf>
    <xf numFmtId="4" fontId="35" fillId="0" borderId="4" xfId="0" applyNumberFormat="1" applyFont="1" applyBorder="1" applyAlignment="1">
      <alignment horizontal="center" vertical="center" wrapText="1"/>
    </xf>
    <xf numFmtId="4" fontId="35" fillId="0" borderId="4" xfId="0" applyNumberFormat="1" applyFont="1" applyBorder="1" applyAlignment="1">
      <alignment horizontal="center"/>
    </xf>
    <xf numFmtId="4" fontId="35" fillId="0" borderId="5" xfId="0" applyNumberFormat="1" applyFont="1" applyBorder="1" applyAlignment="1">
      <alignment horizontal="center"/>
    </xf>
    <xf numFmtId="4" fontId="13" fillId="0" borderId="14" xfId="0" applyNumberFormat="1" applyFont="1" applyBorder="1" applyAlignment="1">
      <alignment horizontal="left" vertical="center" wrapText="1"/>
    </xf>
    <xf numFmtId="4" fontId="13" fillId="0" borderId="14" xfId="0" applyNumberFormat="1" applyFont="1" applyBorder="1" applyAlignment="1">
      <alignment vertical="center" wrapText="1"/>
    </xf>
    <xf numFmtId="4" fontId="13" fillId="0" borderId="23" xfId="0" applyNumberFormat="1" applyFont="1" applyBorder="1" applyAlignment="1">
      <alignment vertical="center"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3" fillId="0" borderId="4" xfId="0" applyNumberFormat="1" applyFont="1" applyBorder="1" applyAlignment="1">
      <alignment horizontal="left" vertical="center" wrapText="1"/>
    </xf>
    <xf numFmtId="4" fontId="13" fillId="0" borderId="4"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12" fillId="0" borderId="0" xfId="1" applyNumberFormat="1" applyFont="1" applyAlignment="1">
      <alignment vertical="top"/>
    </xf>
    <xf numFmtId="14" fontId="7" fillId="0" borderId="0" xfId="0" applyNumberFormat="1" applyFont="1"/>
    <xf numFmtId="14" fontId="2" fillId="0" borderId="0" xfId="0" applyNumberFormat="1" applyFont="1" applyAlignment="1">
      <alignment vertical="top"/>
    </xf>
    <xf numFmtId="14" fontId="0" fillId="0" borderId="0" xfId="0" applyNumberFormat="1"/>
    <xf numFmtId="4" fontId="14" fillId="0" borderId="1" xfId="0" applyNumberFormat="1" applyFont="1" applyBorder="1"/>
    <xf numFmtId="0" fontId="22" fillId="0" borderId="12" xfId="0" applyFont="1" applyFill="1" applyBorder="1" applyAlignment="1">
      <alignment horizontal="center" vertical="center" wrapText="1"/>
    </xf>
    <xf numFmtId="4" fontId="35" fillId="0" borderId="1" xfId="0" applyNumberFormat="1" applyFont="1" applyBorder="1" applyAlignment="1"/>
    <xf numFmtId="4" fontId="35" fillId="0" borderId="26" xfId="0" applyNumberFormat="1" applyFont="1" applyBorder="1" applyAlignment="1"/>
    <xf numFmtId="4" fontId="35" fillId="0" borderId="6" xfId="0" applyNumberFormat="1" applyFont="1" applyBorder="1" applyAlignment="1"/>
    <xf numFmtId="4" fontId="35" fillId="0" borderId="4" xfId="0" applyNumberFormat="1" applyFont="1" applyBorder="1" applyAlignment="1"/>
    <xf numFmtId="4" fontId="35" fillId="0" borderId="31" xfId="0" applyNumberFormat="1" applyFont="1" applyBorder="1" applyAlignment="1"/>
    <xf numFmtId="4" fontId="35" fillId="0" borderId="46" xfId="0" applyNumberFormat="1" applyFont="1" applyBorder="1" applyAlignment="1"/>
    <xf numFmtId="4" fontId="35" fillId="0" borderId="5" xfId="0" applyNumberFormat="1" applyFont="1" applyBorder="1" applyAlignment="1"/>
    <xf numFmtId="4" fontId="7" fillId="0" borderId="26" xfId="0" applyNumberFormat="1" applyFont="1" applyBorder="1"/>
    <xf numFmtId="4" fontId="7" fillId="0" borderId="10" xfId="0" applyNumberFormat="1" applyFont="1" applyBorder="1"/>
    <xf numFmtId="4" fontId="7" fillId="0" borderId="1" xfId="0" applyNumberFormat="1" applyFont="1" applyBorder="1"/>
    <xf numFmtId="0" fontId="22" fillId="0" borderId="47" xfId="0" applyFont="1" applyBorder="1" applyAlignment="1">
      <alignment horizontal="right" vertical="center" wrapText="1"/>
    </xf>
    <xf numFmtId="49" fontId="14" fillId="0" borderId="4" xfId="0" applyNumberFormat="1" applyFont="1" applyBorder="1" applyAlignment="1">
      <alignment horizontal="center" vertical="center"/>
    </xf>
    <xf numFmtId="49" fontId="14" fillId="4" borderId="29"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7" fillId="0" borderId="0" xfId="0" applyFont="1" applyBorder="1"/>
    <xf numFmtId="0" fontId="27" fillId="0" borderId="0" xfId="0" applyFont="1" applyBorder="1" applyAlignment="1">
      <alignment horizontal="center"/>
    </xf>
    <xf numFmtId="4" fontId="27" fillId="0" borderId="0" xfId="0" applyNumberFormat="1" applyFont="1" applyBorder="1" applyAlignment="1">
      <alignment horizontal="right"/>
    </xf>
    <xf numFmtId="0" fontId="14" fillId="3" borderId="0" xfId="0" applyFont="1" applyFill="1" applyBorder="1"/>
    <xf numFmtId="0" fontId="14" fillId="3" borderId="0" xfId="0" applyFont="1" applyFill="1" applyBorder="1" applyAlignment="1">
      <alignment horizontal="center"/>
    </xf>
    <xf numFmtId="4" fontId="52" fillId="3" borderId="0" xfId="0" applyNumberFormat="1" applyFont="1" applyFill="1" applyBorder="1" applyAlignment="1">
      <alignment horizontal="right"/>
    </xf>
    <xf numFmtId="4" fontId="14" fillId="3" borderId="0" xfId="0" applyNumberFormat="1" applyFont="1" applyFill="1" applyBorder="1"/>
    <xf numFmtId="4" fontId="14" fillId="0" borderId="0" xfId="0" applyNumberFormat="1" applyFont="1" applyBorder="1"/>
    <xf numFmtId="0" fontId="24" fillId="0" borderId="0" xfId="0" applyFont="1" applyBorder="1" applyAlignment="1">
      <alignment horizontal="center" vertical="center"/>
    </xf>
    <xf numFmtId="0" fontId="14" fillId="3" borderId="0" xfId="0" applyFont="1" applyFill="1" applyBorder="1" applyAlignment="1">
      <alignment horizontal="right"/>
    </xf>
    <xf numFmtId="0" fontId="14" fillId="0" borderId="0" xfId="0" applyFont="1" applyBorder="1" applyAlignment="1">
      <alignment horizontal="right"/>
    </xf>
    <xf numFmtId="0" fontId="24" fillId="0" borderId="0" xfId="0" applyFont="1" applyBorder="1" applyAlignment="1">
      <alignment vertical="center"/>
    </xf>
    <xf numFmtId="0" fontId="14" fillId="0" borderId="0" xfId="0" applyFont="1" applyBorder="1" applyAlignment="1">
      <alignment vertical="center"/>
    </xf>
    <xf numFmtId="0" fontId="24" fillId="0" borderId="0" xfId="0" applyFont="1" applyFill="1" applyBorder="1" applyAlignment="1">
      <alignment horizontal="right"/>
    </xf>
    <xf numFmtId="4" fontId="27"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0" fontId="34" fillId="0" borderId="12" xfId="0" applyFont="1" applyFill="1" applyBorder="1" applyAlignment="1">
      <alignment horizontal="center" vertical="center" wrapText="1"/>
    </xf>
    <xf numFmtId="4" fontId="53" fillId="0" borderId="14" xfId="0" applyNumberFormat="1" applyFont="1" applyBorder="1" applyAlignment="1">
      <alignment vertical="center" wrapText="1"/>
    </xf>
    <xf numFmtId="4" fontId="53" fillId="0" borderId="1" xfId="0" applyNumberFormat="1" applyFont="1" applyBorder="1" applyAlignment="1">
      <alignment vertical="center" wrapText="1"/>
    </xf>
    <xf numFmtId="0" fontId="13" fillId="3" borderId="6" xfId="0" applyFont="1" applyFill="1" applyBorder="1" applyAlignment="1">
      <alignment horizontal="center"/>
    </xf>
    <xf numFmtId="0" fontId="14" fillId="0" borderId="1" xfId="0" applyFont="1" applyBorder="1" applyAlignment="1">
      <alignment horizontal="center" vertical="center" wrapText="1"/>
    </xf>
    <xf numFmtId="14" fontId="7" fillId="0" borderId="0" xfId="0" applyNumberFormat="1" applyFont="1" applyAlignment="1">
      <alignment horizontal="left"/>
    </xf>
    <xf numFmtId="49" fontId="14" fillId="3" borderId="1" xfId="0" applyNumberFormat="1" applyFont="1" applyFill="1" applyBorder="1" applyAlignment="1">
      <alignment horizontal="center" vertical="center"/>
    </xf>
    <xf numFmtId="3" fontId="49" fillId="2" borderId="36" xfId="0" applyNumberFormat="1" applyFont="1" applyFill="1" applyBorder="1"/>
    <xf numFmtId="4" fontId="24" fillId="4" borderId="6" xfId="0" applyNumberFormat="1" applyFont="1" applyFill="1" applyBorder="1" applyAlignment="1">
      <alignment horizontal="right"/>
    </xf>
    <xf numFmtId="4" fontId="14" fillId="4" borderId="24" xfId="0" applyNumberFormat="1" applyFont="1" applyFill="1" applyBorder="1" applyAlignment="1">
      <alignment horizontal="right"/>
    </xf>
    <xf numFmtId="4" fontId="14" fillId="0" borderId="48" xfId="0" applyNumberFormat="1" applyFont="1" applyBorder="1" applyAlignment="1">
      <alignment horizontal="right"/>
    </xf>
    <xf numFmtId="4" fontId="14" fillId="0" borderId="33" xfId="0" applyNumberFormat="1" applyFont="1" applyBorder="1" applyAlignment="1">
      <alignment horizontal="right"/>
    </xf>
    <xf numFmtId="4" fontId="14" fillId="0" borderId="49" xfId="0" applyNumberFormat="1" applyFont="1" applyBorder="1" applyAlignment="1">
      <alignment horizontal="right"/>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3" fontId="13" fillId="4" borderId="1" xfId="1" applyNumberFormat="1" applyFont="1" applyFill="1" applyBorder="1" applyAlignment="1">
      <alignment vertical="center" wrapText="1"/>
    </xf>
    <xf numFmtId="3" fontId="13" fillId="4" borderId="6" xfId="1" applyNumberFormat="1" applyFont="1" applyFill="1" applyBorder="1" applyAlignment="1">
      <alignment vertical="center" wrapText="1"/>
    </xf>
    <xf numFmtId="3" fontId="13" fillId="0" borderId="4" xfId="1" applyNumberFormat="1" applyFont="1" applyBorder="1" applyAlignment="1">
      <alignment vertical="center" wrapText="1"/>
    </xf>
    <xf numFmtId="3" fontId="13" fillId="0" borderId="5" xfId="1" applyNumberFormat="1" applyFont="1" applyBorder="1" applyAlignment="1">
      <alignment vertical="center" wrapText="1"/>
    </xf>
    <xf numFmtId="0" fontId="2" fillId="0" borderId="0" xfId="0" applyFont="1" applyAlignment="1"/>
    <xf numFmtId="0" fontId="5" fillId="3" borderId="5" xfId="0" applyFont="1" applyFill="1" applyBorder="1" applyAlignment="1">
      <alignment horizontal="center"/>
    </xf>
    <xf numFmtId="0" fontId="6" fillId="0" borderId="39" xfId="0" applyFont="1" applyBorder="1" applyAlignment="1">
      <alignment horizontal="center" vertical="center" wrapText="1"/>
    </xf>
    <xf numFmtId="3" fontId="6" fillId="0" borderId="7" xfId="0" applyNumberFormat="1" applyFont="1" applyBorder="1" applyAlignment="1">
      <alignment horizontal="center" vertical="center"/>
    </xf>
    <xf numFmtId="4" fontId="54" fillId="0" borderId="1" xfId="0" applyNumberFormat="1" applyFont="1" applyBorder="1" applyAlignment="1">
      <alignment horizontal="center" vertical="center" wrapText="1"/>
    </xf>
    <xf numFmtId="4" fontId="54" fillId="0" borderId="1" xfId="0" applyNumberFormat="1" applyFont="1" applyBorder="1" applyAlignment="1">
      <alignment horizontal="center"/>
    </xf>
    <xf numFmtId="4" fontId="55" fillId="0" borderId="6" xfId="0" applyNumberFormat="1" applyFont="1" applyBorder="1" applyAlignment="1">
      <alignment horizontal="center" wrapText="1"/>
    </xf>
    <xf numFmtId="4" fontId="54" fillId="0" borderId="26" xfId="0" applyNumberFormat="1" applyFont="1" applyBorder="1" applyAlignment="1">
      <alignment horizontal="center"/>
    </xf>
    <xf numFmtId="4" fontId="54" fillId="0" borderId="10" xfId="0" applyNumberFormat="1" applyFont="1" applyBorder="1" applyAlignment="1">
      <alignment horizontal="center"/>
    </xf>
    <xf numFmtId="4" fontId="54" fillId="0" borderId="1" xfId="0" applyNumberFormat="1" applyFont="1" applyBorder="1" applyAlignment="1"/>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vertical="center" wrapText="1"/>
    </xf>
    <xf numFmtId="4" fontId="35" fillId="0" borderId="6" xfId="0" applyNumberFormat="1" applyFont="1" applyFill="1" applyBorder="1" applyAlignment="1">
      <alignment vertical="center" wrapText="1"/>
    </xf>
    <xf numFmtId="4" fontId="35" fillId="0" borderId="4" xfId="0" applyNumberFormat="1" applyFont="1" applyBorder="1" applyAlignment="1">
      <alignment horizontal="right"/>
    </xf>
    <xf numFmtId="4" fontId="35" fillId="0" borderId="1" xfId="0" applyNumberFormat="1" applyFont="1" applyBorder="1" applyAlignment="1">
      <alignment horizontal="right" vertical="center" wrapText="1"/>
    </xf>
    <xf numFmtId="4" fontId="35" fillId="0" borderId="26" xfId="0" applyNumberFormat="1" applyFont="1" applyBorder="1" applyAlignment="1">
      <alignment horizontal="right"/>
    </xf>
    <xf numFmtId="4" fontId="13" fillId="0" borderId="6" xfId="0" applyNumberFormat="1" applyFont="1" applyBorder="1" applyAlignment="1">
      <alignment horizontal="center" vertical="center" wrapText="1"/>
    </xf>
    <xf numFmtId="3" fontId="49" fillId="0" borderId="10" xfId="0" applyNumberFormat="1" applyFont="1" applyBorder="1" applyAlignment="1">
      <alignment horizontal="right"/>
    </xf>
    <xf numFmtId="0" fontId="0" fillId="0" borderId="0" xfId="0" applyAlignment="1">
      <alignment horizontal="left"/>
    </xf>
    <xf numFmtId="4" fontId="35" fillId="0" borderId="6" xfId="0" applyNumberFormat="1" applyFont="1" applyBorder="1" applyAlignment="1">
      <alignment horizont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35" fillId="0" borderId="10" xfId="0" applyNumberFormat="1" applyFont="1" applyBorder="1" applyAlignment="1">
      <alignment horizontal="center"/>
    </xf>
    <xf numFmtId="4" fontId="40" fillId="0" borderId="22" xfId="0" applyNumberFormat="1" applyFont="1" applyFill="1" applyBorder="1" applyAlignment="1">
      <alignment horizontal="center" vertical="center"/>
    </xf>
    <xf numFmtId="4" fontId="40" fillId="0" borderId="6"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3" fontId="46" fillId="0" borderId="1" xfId="0" applyNumberFormat="1" applyFont="1" applyFill="1" applyBorder="1" applyAlignment="1">
      <alignment horizontal="right" vertical="center" wrapText="1"/>
    </xf>
    <xf numFmtId="0" fontId="36" fillId="0" borderId="1" xfId="0" applyFont="1" applyFill="1" applyBorder="1" applyAlignment="1">
      <alignment horizontal="center" wrapText="1"/>
    </xf>
    <xf numFmtId="0" fontId="37" fillId="0" borderId="1" xfId="0" applyFont="1" applyFill="1" applyBorder="1" applyAlignment="1">
      <alignment horizontal="center" wrapText="1"/>
    </xf>
    <xf numFmtId="0" fontId="37" fillId="0" borderId="4" xfId="0" applyFont="1" applyFill="1" applyBorder="1" applyAlignment="1">
      <alignment horizontal="center" wrapText="1"/>
    </xf>
    <xf numFmtId="3" fontId="46" fillId="0" borderId="1" xfId="0" applyNumberFormat="1" applyFont="1" applyFill="1" applyBorder="1" applyAlignment="1">
      <alignment horizontal="right"/>
    </xf>
    <xf numFmtId="4" fontId="35" fillId="0" borderId="29" xfId="0" applyNumberFormat="1" applyFont="1" applyBorder="1" applyAlignment="1">
      <alignment horizontal="center" vertical="center"/>
    </xf>
    <xf numFmtId="4" fontId="14" fillId="3" borderId="1" xfId="0" applyNumberFormat="1" applyFont="1" applyFill="1" applyBorder="1"/>
    <xf numFmtId="4" fontId="14" fillId="3" borderId="1" xfId="0" applyNumberFormat="1" applyFont="1" applyFill="1" applyBorder="1" applyAlignment="1">
      <alignment horizontal="right"/>
    </xf>
    <xf numFmtId="4" fontId="14" fillId="0" borderId="1" xfId="0" applyNumberFormat="1" applyFont="1" applyBorder="1" applyAlignment="1">
      <alignment horizontal="right"/>
    </xf>
    <xf numFmtId="4" fontId="40" fillId="0" borderId="5" xfId="0" applyNumberFormat="1" applyFont="1" applyFill="1" applyBorder="1" applyAlignment="1">
      <alignment horizontal="center" vertical="center"/>
    </xf>
    <xf numFmtId="0" fontId="18" fillId="0" borderId="6" xfId="0" applyFont="1" applyBorder="1" applyAlignment="1">
      <alignment horizontal="center" wrapText="1"/>
    </xf>
    <xf numFmtId="4" fontId="35" fillId="0" borderId="4" xfId="0" applyNumberFormat="1" applyFont="1" applyBorder="1" applyAlignment="1">
      <alignment horizontal="right" vertical="center" wrapText="1"/>
    </xf>
    <xf numFmtId="0" fontId="27" fillId="0" borderId="4" xfId="0" applyFont="1" applyBorder="1" applyAlignment="1">
      <alignment horizontal="right"/>
    </xf>
    <xf numFmtId="0" fontId="0" fillId="0" borderId="0" xfId="0" applyBorder="1" applyAlignment="1"/>
    <xf numFmtId="3" fontId="38" fillId="0" borderId="4" xfId="0" applyNumberFormat="1" applyFont="1" applyFill="1" applyBorder="1" applyAlignment="1">
      <alignment horizontal="center" vertical="center" wrapText="1"/>
    </xf>
    <xf numFmtId="0" fontId="5" fillId="0" borderId="4" xfId="0" applyFont="1" applyBorder="1" applyAlignment="1">
      <alignment horizontal="center" vertical="center"/>
    </xf>
    <xf numFmtId="4" fontId="13" fillId="0" borderId="1"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4" fontId="35" fillId="0" borderId="1" xfId="0" applyNumberFormat="1" applyFont="1" applyBorder="1" applyAlignment="1">
      <alignment horizontal="center" vertical="center"/>
    </xf>
    <xf numFmtId="4" fontId="35" fillId="0" borderId="6" xfId="0" applyNumberFormat="1" applyFont="1" applyBorder="1" applyAlignment="1">
      <alignment horizontal="center" vertical="center" wrapText="1"/>
    </xf>
    <xf numFmtId="0" fontId="57" fillId="0" borderId="0" xfId="0" applyFont="1" applyBorder="1" applyAlignment="1">
      <alignment horizontal="left" vertical="center"/>
    </xf>
    <xf numFmtId="0" fontId="49" fillId="0" borderId="0" xfId="0" applyFont="1" applyFill="1"/>
    <xf numFmtId="0" fontId="59" fillId="0" borderId="0" xfId="1" applyFont="1" applyFill="1" applyBorder="1" applyAlignment="1">
      <alignment vertical="center"/>
    </xf>
    <xf numFmtId="0" fontId="59" fillId="0" borderId="0" xfId="2" applyNumberFormat="1" applyFont="1" applyFill="1" applyBorder="1" applyAlignment="1">
      <alignment horizontal="left" vertical="center"/>
    </xf>
    <xf numFmtId="0" fontId="57" fillId="0" borderId="0" xfId="0" applyFont="1" applyFill="1" applyBorder="1" applyAlignment="1">
      <alignment horizontal="left" vertical="center"/>
    </xf>
    <xf numFmtId="0" fontId="60" fillId="0" borderId="0" xfId="0" applyFont="1" applyFill="1" applyBorder="1" applyAlignment="1">
      <alignment horizontal="left" vertical="center"/>
    </xf>
    <xf numFmtId="0" fontId="0" fillId="0" borderId="0" xfId="0" applyFill="1"/>
    <xf numFmtId="4" fontId="35" fillId="0" borderId="62" xfId="0" applyNumberFormat="1" applyFont="1" applyBorder="1" applyAlignment="1"/>
    <xf numFmtId="4" fontId="35" fillId="0" borderId="26" xfId="0" applyNumberFormat="1" applyFont="1" applyBorder="1" applyAlignment="1">
      <alignment horizontal="right" vertical="center" wrapText="1"/>
    </xf>
    <xf numFmtId="4" fontId="35" fillId="0" borderId="26" xfId="0" applyNumberFormat="1" applyFont="1" applyBorder="1" applyAlignment="1">
      <alignment horizontal="center"/>
    </xf>
    <xf numFmtId="0" fontId="7" fillId="0" borderId="66" xfId="0" applyFont="1" applyBorder="1"/>
    <xf numFmtId="0" fontId="7" fillId="0" borderId="15" xfId="0" applyFont="1" applyBorder="1"/>
    <xf numFmtId="0" fontId="49" fillId="0" borderId="67" xfId="0" applyFont="1" applyBorder="1" applyAlignment="1">
      <alignment horizontal="center" vertical="center"/>
    </xf>
    <xf numFmtId="3" fontId="49" fillId="0" borderId="22" xfId="0" applyNumberFormat="1" applyFont="1" applyBorder="1" applyAlignment="1">
      <alignment horizontal="center"/>
    </xf>
    <xf numFmtId="0" fontId="49" fillId="0" borderId="33" xfId="0" applyFont="1" applyBorder="1" applyAlignment="1">
      <alignment horizontal="left" vertical="center" wrapText="1"/>
    </xf>
    <xf numFmtId="0" fontId="0" fillId="0" borderId="0" xfId="0" applyBorder="1"/>
    <xf numFmtId="0" fontId="57" fillId="0" borderId="0" xfId="0" applyFont="1" applyBorder="1" applyAlignment="1">
      <alignment horizontal="left" vertical="center" wrapText="1"/>
    </xf>
    <xf numFmtId="0" fontId="59" fillId="0" borderId="0" xfId="2" applyNumberFormat="1" applyFont="1" applyFill="1" applyBorder="1" applyAlignment="1">
      <alignment horizontal="left" vertical="center" wrapText="1"/>
    </xf>
    <xf numFmtId="0" fontId="0" fillId="0" borderId="0" xfId="0" applyFill="1" applyBorder="1"/>
    <xf numFmtId="3" fontId="50" fillId="2" borderId="27" xfId="0" applyNumberFormat="1" applyFont="1" applyFill="1" applyBorder="1" applyAlignment="1">
      <alignment horizontal="center" vertical="center"/>
    </xf>
    <xf numFmtId="3" fontId="49" fillId="2" borderId="21" xfId="0" applyNumberFormat="1" applyFont="1" applyFill="1" applyBorder="1" applyAlignment="1">
      <alignment horizontal="center" vertical="center"/>
    </xf>
    <xf numFmtId="3" fontId="50" fillId="2" borderId="21" xfId="0" applyNumberFormat="1" applyFont="1" applyFill="1" applyBorder="1" applyAlignment="1">
      <alignment horizontal="center" vertical="center"/>
    </xf>
    <xf numFmtId="3" fontId="50" fillId="2" borderId="15" xfId="0" applyNumberFormat="1" applyFont="1" applyFill="1" applyBorder="1" applyAlignment="1">
      <alignment horizontal="center" vertical="center"/>
    </xf>
    <xf numFmtId="3" fontId="50" fillId="2" borderId="19" xfId="0" applyNumberFormat="1" applyFont="1" applyFill="1" applyBorder="1" applyAlignment="1">
      <alignment horizontal="center" vertical="center"/>
    </xf>
    <xf numFmtId="0" fontId="49" fillId="0" borderId="49" xfId="0" applyFont="1" applyBorder="1" applyAlignment="1">
      <alignment horizontal="right"/>
    </xf>
    <xf numFmtId="0" fontId="14" fillId="0" borderId="0" xfId="0" applyFont="1" applyBorder="1" applyAlignment="1">
      <alignment horizontal="center" vertical="center"/>
    </xf>
    <xf numFmtId="0" fontId="26" fillId="0" borderId="0" xfId="0" applyFont="1" applyFill="1"/>
    <xf numFmtId="3" fontId="61" fillId="0" borderId="34" xfId="0" applyNumberFormat="1" applyFont="1" applyBorder="1" applyAlignment="1">
      <alignment horizontal="center" vertical="center"/>
    </xf>
    <xf numFmtId="3" fontId="61" fillId="0" borderId="25" xfId="0" applyNumberFormat="1" applyFont="1" applyBorder="1" applyAlignment="1">
      <alignment horizontal="center" vertical="center"/>
    </xf>
    <xf numFmtId="3" fontId="61" fillId="0" borderId="67" xfId="0" applyNumberFormat="1" applyFont="1" applyBorder="1" applyAlignment="1">
      <alignment horizontal="center" vertical="center"/>
    </xf>
    <xf numFmtId="3" fontId="61" fillId="0" borderId="33" xfId="0" applyNumberFormat="1" applyFont="1" applyBorder="1" applyAlignment="1">
      <alignment horizontal="center" vertical="center"/>
    </xf>
    <xf numFmtId="3" fontId="61" fillId="0" borderId="49" xfId="0" applyNumberFormat="1" applyFont="1" applyBorder="1" applyAlignment="1">
      <alignment horizontal="center" vertical="center"/>
    </xf>
    <xf numFmtId="4" fontId="35" fillId="0" borderId="1" xfId="0" applyNumberFormat="1" applyFont="1" applyFill="1" applyBorder="1" applyAlignment="1">
      <alignment horizontal="right" vertical="center" wrapText="1"/>
    </xf>
    <xf numFmtId="3" fontId="2" fillId="0" borderId="0" xfId="0" applyNumberFormat="1" applyFont="1" applyFill="1" applyAlignment="1">
      <alignment vertical="center"/>
    </xf>
    <xf numFmtId="0" fontId="14" fillId="0" borderId="0" xfId="0" applyFont="1" applyFill="1" applyAlignment="1">
      <alignment vertical="center"/>
    </xf>
    <xf numFmtId="3" fontId="40" fillId="0" borderId="1" xfId="0" applyNumberFormat="1" applyFont="1" applyFill="1" applyBorder="1" applyAlignment="1">
      <alignment horizontal="right"/>
    </xf>
    <xf numFmtId="0" fontId="13" fillId="0" borderId="1" xfId="0" applyFont="1" applyFill="1" applyBorder="1" applyAlignment="1">
      <alignment vertical="center"/>
    </xf>
    <xf numFmtId="3" fontId="40" fillId="0" borderId="1" xfId="0" applyNumberFormat="1" applyFont="1" applyFill="1" applyBorder="1" applyAlignment="1">
      <alignment horizontal="right" vertical="center" wrapText="1"/>
    </xf>
    <xf numFmtId="4" fontId="46" fillId="0" borderId="6" xfId="0" applyNumberFormat="1" applyFont="1" applyFill="1" applyBorder="1" applyAlignment="1">
      <alignment horizontal="center" wrapText="1"/>
    </xf>
    <xf numFmtId="3" fontId="46" fillId="0" borderId="1" xfId="0" quotePrefix="1" applyNumberFormat="1" applyFont="1" applyFill="1" applyBorder="1" applyAlignment="1">
      <alignment horizontal="right" vertical="center" wrapText="1"/>
    </xf>
    <xf numFmtId="0" fontId="37" fillId="0" borderId="0" xfId="0" applyFont="1" applyFill="1" applyAlignment="1">
      <alignment horizontal="left" vertical="center" wrapText="1"/>
    </xf>
    <xf numFmtId="0" fontId="15" fillId="0" borderId="1" xfId="0" applyFont="1" applyBorder="1" applyAlignment="1">
      <alignment horizontal="center"/>
    </xf>
    <xf numFmtId="4" fontId="2" fillId="0" borderId="0" xfId="0" applyNumberFormat="1" applyFont="1" applyBorder="1" applyAlignment="1">
      <alignment horizontal="center" vertical="center" wrapText="1"/>
    </xf>
    <xf numFmtId="4" fontId="7" fillId="0" borderId="0" xfId="0" applyNumberFormat="1" applyFont="1"/>
    <xf numFmtId="0" fontId="1" fillId="0" borderId="0" xfId="0" applyFont="1" applyFill="1" applyBorder="1" applyAlignment="1">
      <alignment horizontal="center" vertical="center" wrapText="1"/>
    </xf>
    <xf numFmtId="4" fontId="40" fillId="0" borderId="0" xfId="0" applyNumberFormat="1" applyFont="1" applyFill="1" applyBorder="1" applyAlignment="1">
      <alignment horizontal="center" vertical="center"/>
    </xf>
    <xf numFmtId="3" fontId="49" fillId="0" borderId="22" xfId="0" applyNumberFormat="1" applyFont="1" applyBorder="1" applyAlignment="1">
      <alignment horizontal="center" vertical="center"/>
    </xf>
    <xf numFmtId="3" fontId="49" fillId="0" borderId="6" xfId="0" applyNumberFormat="1" applyFont="1" applyBorder="1" applyAlignment="1">
      <alignment horizontal="center" vertical="center"/>
    </xf>
    <xf numFmtId="3" fontId="49" fillId="0" borderId="10" xfId="0" applyNumberFormat="1" applyFont="1" applyBorder="1" applyAlignment="1">
      <alignment horizontal="center" vertical="center"/>
    </xf>
    <xf numFmtId="3" fontId="49" fillId="0" borderId="68" xfId="0" applyNumberFormat="1" applyFont="1" applyBorder="1" applyAlignment="1">
      <alignment horizontal="center" vertical="center"/>
    </xf>
    <xf numFmtId="3" fontId="49" fillId="0" borderId="50" xfId="0" applyNumberFormat="1" applyFont="1" applyBorder="1" applyAlignment="1">
      <alignment horizontal="center" vertical="center"/>
    </xf>
    <xf numFmtId="3" fontId="49" fillId="0" borderId="69" xfId="0" applyNumberFormat="1" applyFont="1" applyBorder="1" applyAlignment="1">
      <alignment horizontal="center" vertical="center"/>
    </xf>
    <xf numFmtId="3" fontId="49" fillId="0" borderId="51" xfId="0" applyNumberFormat="1" applyFont="1" applyBorder="1" applyAlignment="1">
      <alignment horizontal="center"/>
    </xf>
    <xf numFmtId="4" fontId="27" fillId="0" borderId="4" xfId="0" applyNumberFormat="1" applyFont="1" applyBorder="1" applyAlignment="1">
      <alignment horizontal="right"/>
    </xf>
    <xf numFmtId="2" fontId="1" fillId="0" borderId="0" xfId="0" applyNumberFormat="1" applyFont="1"/>
    <xf numFmtId="4" fontId="13" fillId="0" borderId="0" xfId="0" applyNumberFormat="1" applyFont="1"/>
    <xf numFmtId="0" fontId="34" fillId="0" borderId="0" xfId="0" applyFont="1" applyFill="1" applyAlignment="1">
      <alignment horizontal="right"/>
    </xf>
    <xf numFmtId="0" fontId="38" fillId="0" borderId="0" xfId="0" applyFont="1" applyFill="1"/>
    <xf numFmtId="0" fontId="39" fillId="0" borderId="0" xfId="0" applyFont="1" applyFill="1"/>
    <xf numFmtId="0" fontId="58" fillId="0" borderId="0" xfId="0" applyFont="1" applyFill="1"/>
    <xf numFmtId="0" fontId="26" fillId="0" borderId="0" xfId="0" applyFont="1" applyFill="1" applyAlignment="1">
      <alignment horizontal="right"/>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 fillId="0" borderId="0" xfId="0" applyFont="1" applyFill="1" applyAlignment="1">
      <alignment horizontal="left" vertical="center" wrapText="1"/>
    </xf>
    <xf numFmtId="3" fontId="7" fillId="0" borderId="1" xfId="0" applyNumberFormat="1"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0" fontId="13" fillId="0" borderId="0" xfId="0" applyFont="1" applyFill="1" applyAlignment="1">
      <alignment horizontal="left" vertical="center" wrapText="1"/>
    </xf>
    <xf numFmtId="3" fontId="46" fillId="0" borderId="1" xfId="0" applyNumberFormat="1" applyFont="1" applyFill="1" applyBorder="1" applyAlignment="1">
      <alignment horizontal="right" wrapText="1"/>
    </xf>
    <xf numFmtId="0" fontId="13" fillId="0" borderId="0" xfId="0" applyFont="1" applyFill="1" applyAlignment="1">
      <alignment horizontal="left" wrapText="1"/>
    </xf>
    <xf numFmtId="0" fontId="13" fillId="0" borderId="0" xfId="0" applyFont="1" applyFill="1"/>
    <xf numFmtId="3" fontId="46" fillId="0" borderId="50" xfId="0" applyNumberFormat="1" applyFont="1" applyFill="1" applyBorder="1" applyAlignment="1">
      <alignment horizontal="right"/>
    </xf>
    <xf numFmtId="3" fontId="46" fillId="0" borderId="0" xfId="0" applyNumberFormat="1" applyFont="1" applyFill="1" applyBorder="1" applyAlignment="1">
      <alignment horizontal="right"/>
    </xf>
    <xf numFmtId="0" fontId="6" fillId="0" borderId="0" xfId="0" applyFont="1" applyFill="1"/>
    <xf numFmtId="0" fontId="14" fillId="0" borderId="0" xfId="0" applyFont="1" applyFill="1"/>
    <xf numFmtId="0" fontId="6" fillId="0" borderId="2" xfId="0" applyFont="1" applyFill="1" applyBorder="1" applyAlignment="1">
      <alignment wrapText="1"/>
    </xf>
    <xf numFmtId="0" fontId="16" fillId="0" borderId="1" xfId="0" applyFont="1" applyFill="1" applyBorder="1" applyAlignment="1">
      <alignment horizontal="left" wrapText="1"/>
    </xf>
    <xf numFmtId="3" fontId="46" fillId="0" borderId="4" xfId="0" applyNumberFormat="1" applyFont="1" applyFill="1" applyBorder="1" applyAlignment="1">
      <alignment horizontal="right"/>
    </xf>
    <xf numFmtId="4" fontId="46" fillId="0" borderId="5" xfId="0" applyNumberFormat="1" applyFont="1" applyFill="1" applyBorder="1" applyAlignment="1">
      <alignment horizontal="center" wrapText="1"/>
    </xf>
    <xf numFmtId="0" fontId="2" fillId="0" borderId="16" xfId="0" applyFont="1" applyFill="1" applyBorder="1"/>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xf>
    <xf numFmtId="0" fontId="5" fillId="0" borderId="0" xfId="0" applyFont="1" applyFill="1"/>
    <xf numFmtId="0" fontId="2" fillId="0" borderId="0" xfId="0" applyFont="1" applyFill="1" applyAlignment="1">
      <alignment horizontal="right"/>
    </xf>
    <xf numFmtId="0" fontId="25"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64" fontId="1" fillId="0" borderId="0" xfId="0" applyNumberFormat="1"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center"/>
    </xf>
    <xf numFmtId="0" fontId="13" fillId="0" borderId="8" xfId="0" applyFont="1" applyFill="1" applyBorder="1" applyAlignment="1">
      <alignment horizontal="center" vertical="center"/>
    </xf>
    <xf numFmtId="0" fontId="5" fillId="0" borderId="7" xfId="0" applyFont="1" applyFill="1" applyBorder="1" applyAlignment="1">
      <alignment vertical="center" wrapText="1"/>
    </xf>
    <xf numFmtId="0" fontId="13" fillId="0" borderId="7"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1" xfId="0" applyFont="1" applyFill="1" applyBorder="1" applyAlignment="1">
      <alignment vertical="center" wrapText="1"/>
    </xf>
    <xf numFmtId="49" fontId="13"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3" fillId="0" borderId="2" xfId="0" applyFont="1" applyFill="1" applyBorder="1" applyAlignment="1">
      <alignment horizontal="center" vertical="center" wrapText="1"/>
    </xf>
    <xf numFmtId="3" fontId="40" fillId="0" borderId="1" xfId="0" applyNumberFormat="1" applyFont="1" applyFill="1" applyBorder="1" applyAlignment="1">
      <alignment horizontal="right"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49" fontId="13" fillId="0" borderId="4" xfId="0" applyNumberFormat="1" applyFont="1" applyFill="1" applyBorder="1" applyAlignment="1">
      <alignment horizontal="center" vertical="center"/>
    </xf>
    <xf numFmtId="0" fontId="27" fillId="0" borderId="0" xfId="0" applyFont="1" applyFill="1"/>
    <xf numFmtId="0" fontId="7" fillId="0" borderId="0" xfId="0" applyFont="1" applyFill="1"/>
    <xf numFmtId="0" fontId="6" fillId="0" borderId="0" xfId="0" applyFont="1" applyFill="1" applyAlignment="1">
      <alignment horizontal="right"/>
    </xf>
    <xf numFmtId="0" fontId="24" fillId="0" borderId="0" xfId="0" applyFont="1" applyFill="1"/>
    <xf numFmtId="0" fontId="27" fillId="0" borderId="0" xfId="0" applyFont="1" applyFill="1" applyAlignment="1">
      <alignment vertical="center"/>
    </xf>
    <xf numFmtId="0" fontId="7" fillId="0" borderId="0" xfId="0" applyFont="1" applyFill="1" applyAlignment="1">
      <alignment vertical="center"/>
    </xf>
    <xf numFmtId="0" fontId="27" fillId="0" borderId="0" xfId="0" applyFont="1" applyFill="1" applyAlignment="1">
      <alignment horizontal="right"/>
    </xf>
    <xf numFmtId="0" fontId="7" fillId="0" borderId="8" xfId="0" applyFont="1" applyFill="1" applyBorder="1" applyAlignment="1">
      <alignment horizontal="center" vertical="center" wrapText="1"/>
    </xf>
    <xf numFmtId="3" fontId="36" fillId="0" borderId="7" xfId="0" applyNumberFormat="1" applyFont="1" applyFill="1" applyBorder="1" applyAlignment="1">
      <alignment horizontal="right" vertical="center" wrapText="1"/>
    </xf>
    <xf numFmtId="4" fontId="36" fillId="0" borderId="2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3" fontId="37" fillId="0" borderId="1" xfId="0" applyNumberFormat="1" applyFont="1" applyFill="1" applyBorder="1" applyAlignment="1">
      <alignment horizontal="right" wrapText="1"/>
    </xf>
    <xf numFmtId="4" fontId="37" fillId="0" borderId="6" xfId="0" applyNumberFormat="1" applyFont="1" applyFill="1" applyBorder="1" applyAlignment="1">
      <alignment horizontal="center" vertical="center" wrapText="1"/>
    </xf>
    <xf numFmtId="3" fontId="36" fillId="0" borderId="1" xfId="0" applyNumberFormat="1" applyFont="1" applyFill="1" applyBorder="1" applyAlignment="1">
      <alignment horizontal="right" wrapText="1"/>
    </xf>
    <xf numFmtId="0" fontId="7" fillId="0" borderId="25" xfId="0" applyFont="1" applyFill="1" applyBorder="1" applyAlignment="1">
      <alignment horizontal="center" vertical="center" wrapText="1"/>
    </xf>
    <xf numFmtId="3" fontId="37" fillId="0" borderId="1" xfId="0" applyNumberFormat="1" applyFont="1" applyFill="1" applyBorder="1" applyAlignment="1">
      <alignment horizontal="right"/>
    </xf>
    <xf numFmtId="0" fontId="7" fillId="0" borderId="3" xfId="0" applyFont="1" applyFill="1" applyBorder="1" applyAlignment="1">
      <alignment horizontal="center" vertical="center" wrapText="1"/>
    </xf>
    <xf numFmtId="3" fontId="37" fillId="0" borderId="4" xfId="0" applyNumberFormat="1" applyFont="1" applyFill="1" applyBorder="1" applyAlignment="1">
      <alignment horizontal="right"/>
    </xf>
    <xf numFmtId="4" fontId="37" fillId="0" borderId="5" xfId="0" applyNumberFormat="1" applyFont="1" applyFill="1" applyBorder="1" applyAlignment="1">
      <alignment horizontal="center" vertical="center" wrapText="1"/>
    </xf>
    <xf numFmtId="0" fontId="7" fillId="0" borderId="0" xfId="0" applyFont="1" applyFill="1" applyAlignment="1">
      <alignment vertical="top"/>
    </xf>
    <xf numFmtId="0" fontId="7" fillId="0" borderId="0" xfId="0" applyFont="1" applyFill="1" applyAlignment="1">
      <alignment horizontal="center"/>
    </xf>
    <xf numFmtId="3" fontId="7" fillId="0" borderId="0" xfId="0" applyNumberFormat="1" applyFont="1" applyFill="1"/>
    <xf numFmtId="0" fontId="34" fillId="0" borderId="4" xfId="0" applyFont="1" applyFill="1" applyBorder="1" applyAlignment="1">
      <alignment horizontal="center" vertical="center" wrapText="1"/>
    </xf>
    <xf numFmtId="0" fontId="6" fillId="0" borderId="8" xfId="0" applyFont="1" applyFill="1" applyBorder="1" applyAlignment="1">
      <alignment vertical="center" wrapText="1"/>
    </xf>
    <xf numFmtId="0" fontId="7"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wrapText="1"/>
    </xf>
    <xf numFmtId="3" fontId="37" fillId="0" borderId="1" xfId="0" applyNumberFormat="1" applyFont="1" applyFill="1" applyBorder="1" applyAlignment="1">
      <alignment horizontal="right" vertical="center"/>
    </xf>
    <xf numFmtId="0" fontId="6" fillId="0" borderId="3" xfId="0" applyFont="1" applyFill="1" applyBorder="1" applyAlignment="1">
      <alignment vertical="center" wrapText="1"/>
    </xf>
    <xf numFmtId="0" fontId="7" fillId="0" borderId="4" xfId="0" applyFont="1" applyFill="1" applyBorder="1" applyAlignment="1">
      <alignment horizontal="center" vertical="center" wrapText="1"/>
    </xf>
    <xf numFmtId="3" fontId="2" fillId="0" borderId="0" xfId="0" applyNumberFormat="1" applyFont="1" applyFill="1" applyAlignment="1">
      <alignment horizontal="right"/>
    </xf>
    <xf numFmtId="0" fontId="1" fillId="0" borderId="0" xfId="0" applyFont="1" applyFill="1"/>
    <xf numFmtId="0" fontId="24" fillId="0" borderId="0" xfId="0" applyFont="1" applyFill="1" applyAlignment="1">
      <alignment horizontal="center"/>
    </xf>
    <xf numFmtId="3" fontId="1" fillId="0" borderId="0" xfId="0" applyNumberFormat="1" applyFont="1" applyFill="1" applyAlignment="1">
      <alignment horizontal="right"/>
    </xf>
    <xf numFmtId="0" fontId="13" fillId="0" borderId="0" xfId="0" applyFont="1" applyFill="1" applyAlignment="1">
      <alignment horizontal="right"/>
    </xf>
    <xf numFmtId="0" fontId="2" fillId="0" borderId="0" xfId="0" applyFont="1" applyFill="1" applyBorder="1"/>
    <xf numFmtId="49" fontId="13" fillId="0" borderId="8" xfId="1" applyNumberFormat="1" applyFont="1" applyFill="1" applyBorder="1" applyAlignment="1">
      <alignment horizontal="center"/>
    </xf>
    <xf numFmtId="0" fontId="13" fillId="0" borderId="7" xfId="1" applyFont="1" applyFill="1" applyBorder="1" applyAlignment="1">
      <alignment horizontal="left" vertical="center" wrapText="1"/>
    </xf>
    <xf numFmtId="3" fontId="14" fillId="0" borderId="7" xfId="0" applyNumberFormat="1" applyFont="1" applyFill="1" applyBorder="1" applyAlignment="1">
      <alignment vertical="center" wrapText="1"/>
    </xf>
    <xf numFmtId="4" fontId="14" fillId="0" borderId="22"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3" fillId="0" borderId="0" xfId="0" applyFont="1" applyFill="1" applyBorder="1"/>
    <xf numFmtId="49" fontId="13" fillId="0" borderId="2" xfId="1" applyNumberFormat="1" applyFont="1" applyFill="1" applyBorder="1" applyAlignment="1">
      <alignment horizontal="center"/>
    </xf>
    <xf numFmtId="0" fontId="13" fillId="0" borderId="1" xfId="1" applyFont="1" applyFill="1" applyBorder="1" applyAlignment="1">
      <alignment horizontal="left" vertical="center" wrapText="1"/>
    </xf>
    <xf numFmtId="49" fontId="13" fillId="0" borderId="1" xfId="1" applyNumberFormat="1" applyFont="1" applyFill="1" applyBorder="1" applyAlignment="1">
      <alignment horizontal="center" vertical="center" wrapText="1"/>
    </xf>
    <xf numFmtId="0" fontId="13" fillId="0" borderId="1" xfId="1" applyFont="1" applyFill="1" applyBorder="1" applyAlignment="1"/>
    <xf numFmtId="3" fontId="14" fillId="0" borderId="1" xfId="0" applyNumberFormat="1" applyFont="1" applyFill="1" applyBorder="1" applyAlignment="1"/>
    <xf numFmtId="0" fontId="13" fillId="0" borderId="1" xfId="1" applyFont="1" applyFill="1" applyBorder="1" applyAlignment="1">
      <alignment horizontal="left" wrapText="1"/>
    </xf>
    <xf numFmtId="3" fontId="14" fillId="0" borderId="1" xfId="0" applyNumberFormat="1" applyFont="1" applyFill="1" applyBorder="1" applyAlignment="1">
      <alignment horizontal="right" vertical="center"/>
    </xf>
    <xf numFmtId="0" fontId="13" fillId="0" borderId="1" xfId="1" applyFont="1" applyFill="1" applyBorder="1" applyAlignment="1">
      <alignment wrapText="1"/>
    </xf>
    <xf numFmtId="0" fontId="13" fillId="0" borderId="1" xfId="1" applyFont="1" applyFill="1" applyBorder="1" applyAlignment="1">
      <alignment horizontal="left"/>
    </xf>
    <xf numFmtId="0" fontId="13" fillId="0" borderId="0" xfId="0" applyFont="1" applyFill="1" applyBorder="1" applyAlignment="1">
      <alignment vertical="center"/>
    </xf>
    <xf numFmtId="3" fontId="14" fillId="0" borderId="1" xfId="0" applyNumberFormat="1" applyFont="1" applyFill="1" applyBorder="1" applyAlignment="1">
      <alignment horizontal="right" vertical="center" wrapText="1"/>
    </xf>
    <xf numFmtId="49" fontId="13" fillId="0" borderId="3" xfId="1" applyNumberFormat="1" applyFont="1" applyFill="1" applyBorder="1" applyAlignment="1">
      <alignment horizontal="center"/>
    </xf>
    <xf numFmtId="0" fontId="13" fillId="0" borderId="4" xfId="1" applyFont="1" applyFill="1" applyBorder="1" applyAlignment="1">
      <alignment horizontal="left" wrapText="1"/>
    </xf>
    <xf numFmtId="3" fontId="14" fillId="0" borderId="4" xfId="0" applyNumberFormat="1" applyFont="1" applyFill="1" applyBorder="1" applyAlignment="1">
      <alignment vertical="center" wrapText="1"/>
    </xf>
    <xf numFmtId="3" fontId="13" fillId="0" borderId="0" xfId="0" applyNumberFormat="1" applyFont="1" applyFill="1" applyBorder="1" applyAlignment="1">
      <alignment horizontal="right" vertical="center" wrapText="1"/>
    </xf>
    <xf numFmtId="3" fontId="2" fillId="0" borderId="0" xfId="0" applyNumberFormat="1" applyFont="1" applyFill="1"/>
    <xf numFmtId="0" fontId="2" fillId="0" borderId="0" xfId="0"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4" fontId="7" fillId="0" borderId="0" xfId="0" applyNumberFormat="1" applyFont="1" applyFill="1" applyAlignment="1">
      <alignment horizontal="left"/>
    </xf>
    <xf numFmtId="3" fontId="2" fillId="0" borderId="0" xfId="0" applyNumberFormat="1" applyFont="1" applyFill="1" applyBorder="1" applyAlignment="1">
      <alignment horizontal="right"/>
    </xf>
    <xf numFmtId="3" fontId="13" fillId="0" borderId="0" xfId="0" applyNumberFormat="1" applyFont="1" applyFill="1" applyBorder="1"/>
    <xf numFmtId="3" fontId="58" fillId="0" borderId="0" xfId="0" applyNumberFormat="1" applyFont="1" applyFill="1" applyAlignment="1">
      <alignment horizontal="right"/>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44" fillId="0" borderId="0" xfId="0" applyFont="1" applyFill="1" applyAlignment="1">
      <alignment horizontal="center"/>
    </xf>
    <xf numFmtId="0" fontId="45" fillId="0" borderId="0" xfId="0" applyFont="1" applyFill="1" applyAlignment="1">
      <alignment horizontal="center"/>
    </xf>
    <xf numFmtId="0" fontId="25" fillId="0" borderId="0" xfId="0" applyFont="1" applyFill="1" applyAlignment="1">
      <alignment horizontal="center"/>
    </xf>
    <xf numFmtId="0" fontId="38" fillId="0" borderId="13" xfId="0" applyFont="1" applyFill="1" applyBorder="1" applyAlignment="1">
      <alignment horizontal="center" vertical="center" wrapText="1"/>
    </xf>
    <xf numFmtId="0" fontId="39" fillId="0" borderId="3" xfId="0" applyFont="1" applyFill="1" applyBorder="1" applyAlignment="1">
      <alignment horizontal="center" vertical="center"/>
    </xf>
    <xf numFmtId="0" fontId="16" fillId="0" borderId="4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3" fillId="0" borderId="4" xfId="0" applyFont="1" applyFill="1" applyBorder="1" applyAlignment="1">
      <alignment horizontal="center" vertical="center"/>
    </xf>
    <xf numFmtId="0" fontId="16" fillId="0" borderId="44"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49" fontId="43" fillId="0" borderId="53" xfId="0" applyNumberFormat="1" applyFont="1" applyFill="1" applyBorder="1" applyAlignment="1">
      <alignment horizontal="center" vertical="center" wrapText="1"/>
    </xf>
    <xf numFmtId="49" fontId="43" fillId="0" borderId="54" xfId="0" applyNumberFormat="1"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24" xfId="0" applyFont="1" applyFill="1" applyBorder="1" applyAlignment="1">
      <alignment horizontal="center" vertical="center" wrapText="1"/>
    </xf>
    <xf numFmtId="165" fontId="43" fillId="0" borderId="13" xfId="0" applyNumberFormat="1" applyFont="1" applyFill="1" applyBorder="1" applyAlignment="1">
      <alignment horizontal="center" vertical="center" wrapText="1"/>
    </xf>
    <xf numFmtId="165" fontId="43" fillId="0" borderId="3" xfId="0" applyNumberFormat="1"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4" xfId="0" applyFont="1" applyFill="1" applyBorder="1" applyAlignment="1">
      <alignment horizontal="center" vertical="center" wrapText="1"/>
    </xf>
    <xf numFmtId="3" fontId="22" fillId="0" borderId="53" xfId="0" applyNumberFormat="1" applyFont="1" applyFill="1" applyBorder="1" applyAlignment="1">
      <alignment horizontal="center" vertical="center" wrapText="1"/>
    </xf>
    <xf numFmtId="3" fontId="22" fillId="0" borderId="55" xfId="0" applyNumberFormat="1"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7" fillId="0" borderId="0" xfId="0" applyFont="1" applyFill="1" applyAlignment="1">
      <alignment horizontal="center"/>
    </xf>
    <xf numFmtId="0" fontId="47" fillId="0" borderId="0" xfId="0" applyFont="1" applyFill="1" applyAlignment="1">
      <alignment horizontal="center"/>
    </xf>
    <xf numFmtId="0" fontId="6" fillId="0" borderId="0" xfId="0" applyFont="1" applyFill="1" applyAlignment="1">
      <alignment horizontal="center"/>
    </xf>
    <xf numFmtId="0" fontId="6" fillId="0" borderId="1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5" fillId="0" borderId="4" xfId="0" applyFont="1" applyFill="1" applyBorder="1" applyAlignment="1">
      <alignment horizontal="center" vertical="center"/>
    </xf>
    <xf numFmtId="0" fontId="34" fillId="0" borderId="51" xfId="0" applyFont="1" applyFill="1" applyBorder="1" applyAlignment="1">
      <alignment horizontal="center" vertical="center" wrapText="1"/>
    </xf>
    <xf numFmtId="0" fontId="34" fillId="0" borderId="52"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4" fillId="0" borderId="0" xfId="0" applyFont="1" applyFill="1" applyAlignment="1">
      <alignment horizontal="center"/>
    </xf>
    <xf numFmtId="0" fontId="5" fillId="0" borderId="13"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horizontal="center"/>
    </xf>
    <xf numFmtId="0" fontId="13" fillId="0" borderId="0" xfId="0" applyFont="1" applyAlignment="1">
      <alignment horizontal="center"/>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Alignment="1">
      <alignment horizontal="center"/>
    </xf>
    <xf numFmtId="0" fontId="7" fillId="0" borderId="43"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2" fillId="0" borderId="14"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56" fillId="0" borderId="0" xfId="0" applyFont="1" applyAlignment="1">
      <alignment horizont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2" fontId="6" fillId="0" borderId="45"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2" fontId="6" fillId="0" borderId="56" xfId="0" applyNumberFormat="1" applyFont="1" applyFill="1" applyBorder="1" applyAlignment="1">
      <alignment horizontal="center" vertical="center" wrapText="1"/>
    </xf>
    <xf numFmtId="2" fontId="6" fillId="0" borderId="65" xfId="0" applyNumberFormat="1" applyFont="1" applyFill="1" applyBorder="1" applyAlignment="1">
      <alignment horizontal="center" vertical="center" wrapText="1"/>
    </xf>
    <xf numFmtId="2" fontId="6" fillId="0" borderId="63" xfId="0" applyNumberFormat="1" applyFont="1" applyFill="1" applyBorder="1" applyAlignment="1">
      <alignment horizontal="center" vertical="center" wrapText="1"/>
    </xf>
    <xf numFmtId="2" fontId="6" fillId="0" borderId="32" xfId="0" applyNumberFormat="1"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7" fillId="0" borderId="0" xfId="0" applyFont="1" applyAlignment="1">
      <alignment horizontal="left"/>
    </xf>
    <xf numFmtId="0" fontId="1" fillId="0" borderId="0" xfId="0" applyFont="1" applyAlignment="1">
      <alignment horizontal="right"/>
    </xf>
    <xf numFmtId="0" fontId="19" fillId="0" borderId="44"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6" fillId="0" borderId="0" xfId="0" applyFont="1" applyAlignment="1">
      <alignment horizontal="center"/>
    </xf>
    <xf numFmtId="0" fontId="48" fillId="0" borderId="43"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5" xfId="0" applyFont="1" applyBorder="1" applyAlignment="1">
      <alignment horizontal="center" vertical="center" wrapText="1"/>
    </xf>
    <xf numFmtId="0" fontId="24"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0" xfId="0" applyFont="1" applyBorder="1" applyAlignment="1">
      <alignment horizontal="center" wrapText="1" shrinkToFit="1"/>
    </xf>
    <xf numFmtId="0" fontId="6" fillId="0" borderId="61" xfId="0" applyFont="1" applyBorder="1" applyAlignment="1">
      <alignment horizontal="center" wrapText="1" shrinkToFit="1"/>
    </xf>
    <xf numFmtId="0" fontId="6" fillId="0" borderId="44"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4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1" xfId="0" applyFont="1" applyFill="1" applyBorder="1" applyAlignment="1">
      <alignment horizontal="center" vertical="center" wrapText="1"/>
    </xf>
    <xf numFmtId="0" fontId="31" fillId="0" borderId="0" xfId="0" applyFont="1" applyAlignment="1">
      <alignment horizontal="center"/>
    </xf>
    <xf numFmtId="0" fontId="14" fillId="0" borderId="1" xfId="0" applyFont="1" applyBorder="1" applyAlignment="1">
      <alignment horizontal="center" vertical="center" wrapText="1"/>
    </xf>
    <xf numFmtId="0" fontId="24" fillId="0" borderId="0" xfId="0" applyFont="1" applyBorder="1" applyAlignment="1">
      <alignment horizontal="center" vertical="center"/>
    </xf>
    <xf numFmtId="14" fontId="14" fillId="0" borderId="26" xfId="0" applyNumberFormat="1" applyFont="1" applyBorder="1" applyAlignment="1">
      <alignment horizontal="center" vertical="center"/>
    </xf>
    <xf numFmtId="14" fontId="14" fillId="0" borderId="62" xfId="0" applyNumberFormat="1" applyFont="1" applyBorder="1" applyAlignment="1">
      <alignment horizontal="center" vertical="center"/>
    </xf>
    <xf numFmtId="14" fontId="14" fillId="0" borderId="29" xfId="0" applyNumberFormat="1" applyFont="1" applyBorder="1" applyAlignment="1">
      <alignment horizontal="center" vertical="center"/>
    </xf>
    <xf numFmtId="0" fontId="50" fillId="0" borderId="66" xfId="0" applyFont="1" applyBorder="1" applyAlignment="1">
      <alignment horizontal="center" vertical="center"/>
    </xf>
    <xf numFmtId="0" fontId="50" fillId="0" borderId="37" xfId="0" applyFont="1" applyBorder="1" applyAlignment="1">
      <alignment horizontal="center" vertical="center"/>
    </xf>
    <xf numFmtId="0" fontId="16" fillId="0" borderId="0" xfId="0" applyFont="1" applyAlignment="1">
      <alignment horizontal="center"/>
    </xf>
    <xf numFmtId="0" fontId="49" fillId="2" borderId="63" xfId="0" applyFont="1" applyFill="1" applyBorder="1" applyAlignment="1">
      <alignment horizontal="center"/>
    </xf>
    <xf numFmtId="0" fontId="49" fillId="2" borderId="32" xfId="0" applyFont="1" applyFill="1" applyBorder="1" applyAlignment="1">
      <alignment horizontal="center"/>
    </xf>
    <xf numFmtId="0" fontId="49" fillId="2" borderId="58" xfId="0" applyFont="1" applyFill="1" applyBorder="1" applyAlignment="1">
      <alignment horizontal="center"/>
    </xf>
    <xf numFmtId="0" fontId="49" fillId="2" borderId="48" xfId="0" applyFont="1" applyFill="1" applyBorder="1" applyAlignment="1">
      <alignment horizontal="center"/>
    </xf>
    <xf numFmtId="0" fontId="49" fillId="2" borderId="52" xfId="0" applyFont="1" applyFill="1" applyBorder="1" applyAlignment="1">
      <alignment horizontal="center"/>
    </xf>
    <xf numFmtId="0" fontId="49" fillId="2" borderId="45" xfId="0" applyFont="1" applyFill="1" applyBorder="1" applyAlignment="1">
      <alignment horizontal="center"/>
    </xf>
    <xf numFmtId="0" fontId="49" fillId="2" borderId="56" xfId="0" applyFont="1" applyFill="1" applyBorder="1" applyAlignment="1">
      <alignment horizontal="center"/>
    </xf>
    <xf numFmtId="0" fontId="49" fillId="2" borderId="16" xfId="0" applyFont="1" applyFill="1" applyBorder="1" applyAlignment="1">
      <alignment horizontal="center"/>
    </xf>
    <xf numFmtId="0" fontId="33" fillId="2" borderId="64" xfId="0" applyFont="1" applyFill="1" applyBorder="1" applyAlignment="1" applyProtection="1">
      <alignment horizontal="center" vertical="center" wrapText="1"/>
    </xf>
    <xf numFmtId="0" fontId="33" fillId="2" borderId="36" xfId="0" applyFont="1" applyFill="1" applyBorder="1" applyAlignment="1" applyProtection="1">
      <alignment horizontal="center" vertical="center" wrapText="1"/>
    </xf>
    <xf numFmtId="49" fontId="21" fillId="2" borderId="56" xfId="0" applyNumberFormat="1" applyFont="1" applyFill="1" applyBorder="1" applyAlignment="1" applyProtection="1">
      <alignment horizontal="center" vertical="center" wrapText="1"/>
    </xf>
    <xf numFmtId="49" fontId="21" fillId="2" borderId="38" xfId="0" applyNumberFormat="1" applyFont="1" applyFill="1" applyBorder="1" applyAlignment="1" applyProtection="1">
      <alignment horizontal="center" vertical="center" wrapText="1"/>
    </xf>
    <xf numFmtId="0" fontId="49" fillId="0" borderId="70" xfId="0" applyFont="1" applyBorder="1" applyAlignment="1">
      <alignment horizontal="right"/>
    </xf>
    <xf numFmtId="0" fontId="49" fillId="0" borderId="37" xfId="0" applyFont="1" applyBorder="1" applyAlignment="1">
      <alignment horizontal="right"/>
    </xf>
    <xf numFmtId="0" fontId="20" fillId="0" borderId="0" xfId="1" applyFont="1" applyAlignment="1">
      <alignment horizontal="left" wrapText="1"/>
    </xf>
    <xf numFmtId="0" fontId="30"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0" fontId="30" fillId="4" borderId="9" xfId="1" applyFont="1" applyFill="1" applyBorder="1" applyAlignment="1">
      <alignment horizontal="left" vertical="center" wrapText="1"/>
    </xf>
    <xf numFmtId="0" fontId="30" fillId="4" borderId="8" xfId="1" applyFont="1" applyFill="1" applyBorder="1" applyAlignment="1">
      <alignment horizontal="left" vertical="center" wrapText="1"/>
    </xf>
    <xf numFmtId="0" fontId="19" fillId="4" borderId="1" xfId="1" applyFont="1" applyFill="1" applyBorder="1" applyAlignment="1">
      <alignment vertical="center" wrapText="1"/>
    </xf>
    <xf numFmtId="0" fontId="19" fillId="4" borderId="1" xfId="1" applyFont="1" applyFill="1" applyBorder="1" applyAlignment="1">
      <alignment horizontal="center" vertical="center" wrapText="1"/>
    </xf>
    <xf numFmtId="3" fontId="13" fillId="4" borderId="26" xfId="1" applyNumberFormat="1" applyFont="1" applyFill="1" applyBorder="1" applyAlignment="1">
      <alignment vertical="center" wrapText="1"/>
    </xf>
    <xf numFmtId="3" fontId="13" fillId="4" borderId="7" xfId="1" applyNumberFormat="1" applyFont="1" applyFill="1" applyBorder="1" applyAlignment="1">
      <alignment vertical="center" wrapText="1"/>
    </xf>
    <xf numFmtId="3" fontId="13" fillId="4" borderId="1" xfId="1" applyNumberFormat="1" applyFont="1" applyFill="1" applyBorder="1" applyAlignment="1">
      <alignment vertical="center" wrapText="1"/>
    </xf>
    <xf numFmtId="3" fontId="13" fillId="4" borderId="10" xfId="1" applyNumberFormat="1" applyFont="1" applyFill="1" applyBorder="1" applyAlignment="1">
      <alignment vertical="center" wrapText="1"/>
    </xf>
    <xf numFmtId="3" fontId="13" fillId="4" borderId="22" xfId="1" applyNumberFormat="1" applyFont="1" applyFill="1" applyBorder="1" applyAlignment="1">
      <alignment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3" xfId="1" applyFont="1" applyBorder="1" applyAlignment="1">
      <alignment horizontal="center" vertical="center" wrapText="1"/>
    </xf>
    <xf numFmtId="0" fontId="20" fillId="0" borderId="3"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4"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24" xfId="1" applyFont="1" applyBorder="1" applyAlignment="1">
      <alignment horizontal="center" vertical="center" wrapText="1"/>
    </xf>
    <xf numFmtId="4" fontId="46" fillId="0" borderId="6" xfId="0" applyNumberFormat="1" applyFont="1" applyFill="1" applyBorder="1" applyAlignment="1">
      <alignment horizontal="center" vertical="center" wrapText="1"/>
    </xf>
  </cellXfs>
  <cellStyles count="4">
    <cellStyle name="Comma 2" xfId="3"/>
    <cellStyle name="Normal" xfId="0" builtinId="0"/>
    <cellStyle name="Normal 2" xfId="1"/>
    <cellStyle name="Normal 6"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J90"/>
  <sheetViews>
    <sheetView tabSelected="1" topLeftCell="A13" zoomScale="50" zoomScaleNormal="50" workbookViewId="0">
      <selection activeCell="N16" sqref="N16"/>
    </sheetView>
  </sheetViews>
  <sheetFormatPr defaultColWidth="9.140625" defaultRowHeight="15.75"/>
  <cols>
    <col min="1" max="1" width="5" style="3" customWidth="1"/>
    <col min="2" max="2" width="18.42578125" style="3" customWidth="1"/>
    <col min="3" max="3" width="103" style="3" bestFit="1" customWidth="1"/>
    <col min="4" max="4" width="22.28515625" style="3" customWidth="1"/>
    <col min="5" max="6" width="23.7109375" style="3" customWidth="1"/>
    <col min="7" max="7" width="24.85546875" style="3" customWidth="1"/>
    <col min="8" max="8" width="27.28515625" style="3" customWidth="1"/>
    <col min="9" max="9" width="29.28515625" style="3" customWidth="1"/>
    <col min="10" max="10" width="11.7109375" style="3" customWidth="1"/>
    <col min="11" max="16384" width="9.140625" style="3"/>
  </cols>
  <sheetData>
    <row r="1" spans="2:10" ht="24" customHeight="1"/>
    <row r="2" spans="2:10" ht="24" customHeight="1">
      <c r="I2" s="437" t="s">
        <v>648</v>
      </c>
    </row>
    <row r="3" spans="2:10" s="440" customFormat="1" ht="23.25">
      <c r="B3" s="438" t="s">
        <v>749</v>
      </c>
      <c r="C3" s="439"/>
      <c r="D3" s="555" t="s">
        <v>808</v>
      </c>
      <c r="E3" s="556"/>
      <c r="F3" s="556"/>
      <c r="G3" s="556"/>
      <c r="H3" s="556"/>
      <c r="J3" s="3"/>
    </row>
    <row r="4" spans="2:10" s="440" customFormat="1" ht="23.25">
      <c r="B4" s="438" t="s">
        <v>764</v>
      </c>
      <c r="C4" s="439"/>
      <c r="D4" s="556"/>
      <c r="E4" s="556"/>
      <c r="F4" s="556"/>
      <c r="G4" s="556"/>
      <c r="H4" s="556"/>
    </row>
    <row r="5" spans="2:10" s="440" customFormat="1" ht="23.25">
      <c r="B5" s="438"/>
      <c r="C5" s="439"/>
      <c r="I5" s="103" t="str">
        <f>+'Биланс стања'!I6</f>
        <v>у 000 динара</v>
      </c>
    </row>
    <row r="6" spans="2:10" ht="3.75" customHeight="1" thickBot="1">
      <c r="B6" s="557" t="s">
        <v>753</v>
      </c>
      <c r="C6" s="557"/>
      <c r="D6" s="557"/>
      <c r="E6" s="557"/>
      <c r="F6" s="557"/>
      <c r="G6" s="557"/>
      <c r="H6" s="557"/>
      <c r="I6" s="557"/>
      <c r="J6" s="440"/>
    </row>
    <row r="7" spans="2:10" ht="16.5" hidden="1" thickBot="1"/>
    <row r="8" spans="2:10" ht="16.5" hidden="1" thickBot="1"/>
    <row r="9" spans="2:10" ht="24" hidden="1" thickBot="1">
      <c r="I9" s="441" t="s">
        <v>291</v>
      </c>
    </row>
    <row r="10" spans="2:10" ht="44.25" customHeight="1">
      <c r="B10" s="558" t="s">
        <v>95</v>
      </c>
      <c r="C10" s="562" t="s">
        <v>0</v>
      </c>
      <c r="D10" s="562" t="s">
        <v>104</v>
      </c>
      <c r="E10" s="568" t="s">
        <v>773</v>
      </c>
      <c r="F10" s="564" t="s">
        <v>846</v>
      </c>
      <c r="G10" s="566" t="s">
        <v>809</v>
      </c>
      <c r="H10" s="567"/>
      <c r="I10" s="560" t="s">
        <v>845</v>
      </c>
    </row>
    <row r="11" spans="2:10" ht="70.5" customHeight="1" thickBot="1">
      <c r="B11" s="559"/>
      <c r="C11" s="563"/>
      <c r="D11" s="570"/>
      <c r="E11" s="569"/>
      <c r="F11" s="565"/>
      <c r="G11" s="359" t="s">
        <v>822</v>
      </c>
      <c r="H11" s="278" t="s">
        <v>65</v>
      </c>
      <c r="I11" s="561"/>
    </row>
    <row r="12" spans="2:10" s="445" customFormat="1" ht="21" customHeight="1">
      <c r="B12" s="442">
        <v>1</v>
      </c>
      <c r="C12" s="443">
        <v>2</v>
      </c>
      <c r="D12" s="443">
        <v>3</v>
      </c>
      <c r="E12" s="443">
        <v>4</v>
      </c>
      <c r="F12" s="443">
        <v>5</v>
      </c>
      <c r="G12" s="443">
        <v>6</v>
      </c>
      <c r="H12" s="443">
        <v>7</v>
      </c>
      <c r="I12" s="444">
        <v>8</v>
      </c>
    </row>
    <row r="13" spans="2:10" s="448" customFormat="1" ht="35.1" customHeight="1">
      <c r="B13" s="63"/>
      <c r="C13" s="99" t="s">
        <v>210</v>
      </c>
      <c r="D13" s="362"/>
      <c r="E13" s="446"/>
      <c r="F13" s="446"/>
      <c r="G13" s="446"/>
      <c r="H13" s="446"/>
      <c r="I13" s="447"/>
    </row>
    <row r="14" spans="2:10" s="450" customFormat="1" ht="43.5" customHeight="1">
      <c r="B14" s="63" t="s">
        <v>211</v>
      </c>
      <c r="C14" s="99" t="s">
        <v>212</v>
      </c>
      <c r="D14" s="362">
        <v>1001</v>
      </c>
      <c r="E14" s="449">
        <v>490192</v>
      </c>
      <c r="F14" s="449">
        <v>452853.63904582546</v>
      </c>
      <c r="G14" s="449">
        <v>205273.54447391009</v>
      </c>
      <c r="H14" s="449">
        <v>179916</v>
      </c>
      <c r="I14" s="419">
        <v>0.87646949567272181</v>
      </c>
    </row>
    <row r="15" spans="2:10" s="448" customFormat="1" ht="35.1" customHeight="1">
      <c r="B15" s="63">
        <v>60</v>
      </c>
      <c r="C15" s="99" t="s">
        <v>213</v>
      </c>
      <c r="D15" s="362">
        <v>1002</v>
      </c>
      <c r="E15" s="361"/>
      <c r="F15" s="361"/>
      <c r="G15" s="361"/>
      <c r="H15" s="361"/>
      <c r="I15" s="419"/>
    </row>
    <row r="16" spans="2:10" s="448" customFormat="1" ht="42" customHeight="1">
      <c r="B16" s="64">
        <v>600</v>
      </c>
      <c r="C16" s="100" t="s">
        <v>214</v>
      </c>
      <c r="D16" s="363">
        <v>1003</v>
      </c>
      <c r="E16" s="361"/>
      <c r="F16" s="361"/>
      <c r="G16" s="361"/>
      <c r="H16" s="361"/>
      <c r="I16" s="419"/>
    </row>
    <row r="17" spans="2:9" s="448" customFormat="1" ht="48" customHeight="1">
      <c r="B17" s="64">
        <v>601</v>
      </c>
      <c r="C17" s="100" t="s">
        <v>215</v>
      </c>
      <c r="D17" s="363">
        <v>1004</v>
      </c>
      <c r="E17" s="361"/>
      <c r="F17" s="361"/>
      <c r="G17" s="361"/>
      <c r="H17" s="361"/>
      <c r="I17" s="419"/>
    </row>
    <row r="18" spans="2:9" s="448" customFormat="1" ht="43.5" customHeight="1">
      <c r="B18" s="64">
        <v>602</v>
      </c>
      <c r="C18" s="100" t="s">
        <v>216</v>
      </c>
      <c r="D18" s="363">
        <v>1005</v>
      </c>
      <c r="E18" s="361"/>
      <c r="F18" s="361"/>
      <c r="G18" s="361"/>
      <c r="H18" s="361"/>
      <c r="I18" s="419"/>
    </row>
    <row r="19" spans="2:9" s="448" customFormat="1" ht="46.5" customHeight="1">
      <c r="B19" s="64">
        <v>603</v>
      </c>
      <c r="C19" s="100" t="s">
        <v>217</v>
      </c>
      <c r="D19" s="363">
        <v>1006</v>
      </c>
      <c r="E19" s="361"/>
      <c r="F19" s="361"/>
      <c r="G19" s="361"/>
      <c r="H19" s="361"/>
      <c r="I19" s="419"/>
    </row>
    <row r="20" spans="2:9" s="448" customFormat="1" ht="35.1" customHeight="1">
      <c r="B20" s="64">
        <v>604</v>
      </c>
      <c r="C20" s="100" t="s">
        <v>218</v>
      </c>
      <c r="D20" s="363">
        <v>1007</v>
      </c>
      <c r="E20" s="361"/>
      <c r="F20" s="361"/>
      <c r="G20" s="361"/>
      <c r="H20" s="361"/>
      <c r="I20" s="419"/>
    </row>
    <row r="21" spans="2:9" s="448" customFormat="1" ht="37.5" customHeight="1">
      <c r="B21" s="64">
        <v>605</v>
      </c>
      <c r="C21" s="100" t="s">
        <v>219</v>
      </c>
      <c r="D21" s="363">
        <v>1008</v>
      </c>
      <c r="E21" s="361"/>
      <c r="F21" s="361"/>
      <c r="G21" s="361"/>
      <c r="H21" s="361"/>
      <c r="I21" s="419"/>
    </row>
    <row r="22" spans="2:9" s="448" customFormat="1" ht="46.5" customHeight="1">
      <c r="B22" s="63">
        <v>61</v>
      </c>
      <c r="C22" s="99" t="s">
        <v>220</v>
      </c>
      <c r="D22" s="362">
        <v>1009</v>
      </c>
      <c r="E22" s="361">
        <v>129933</v>
      </c>
      <c r="F22" s="361">
        <v>108329</v>
      </c>
      <c r="G22" s="361">
        <v>43523</v>
      </c>
      <c r="H22" s="361">
        <v>44799</v>
      </c>
      <c r="I22" s="419">
        <v>1.0293178319509224</v>
      </c>
    </row>
    <row r="23" spans="2:9" s="448" customFormat="1" ht="42" customHeight="1">
      <c r="B23" s="64">
        <v>610</v>
      </c>
      <c r="C23" s="100" t="s">
        <v>221</v>
      </c>
      <c r="D23" s="363">
        <v>1010</v>
      </c>
      <c r="E23" s="361"/>
      <c r="F23" s="361"/>
      <c r="G23" s="361"/>
      <c r="H23" s="361"/>
      <c r="I23" s="419"/>
    </row>
    <row r="24" spans="2:9" s="448" customFormat="1" ht="43.5" customHeight="1">
      <c r="B24" s="64">
        <v>611</v>
      </c>
      <c r="C24" s="100" t="s">
        <v>222</v>
      </c>
      <c r="D24" s="363">
        <v>1011</v>
      </c>
      <c r="E24" s="361"/>
      <c r="F24" s="361"/>
      <c r="G24" s="361"/>
      <c r="H24" s="361"/>
      <c r="I24" s="419"/>
    </row>
    <row r="25" spans="2:9" s="448" customFormat="1" ht="40.5" customHeight="1">
      <c r="B25" s="64">
        <v>612</v>
      </c>
      <c r="C25" s="100" t="s">
        <v>223</v>
      </c>
      <c r="D25" s="363">
        <v>1012</v>
      </c>
      <c r="E25" s="361"/>
      <c r="F25" s="361"/>
      <c r="G25" s="361"/>
      <c r="H25" s="361"/>
      <c r="I25" s="419"/>
    </row>
    <row r="26" spans="2:9" s="448" customFormat="1" ht="42" customHeight="1">
      <c r="B26" s="64">
        <v>613</v>
      </c>
      <c r="C26" s="100" t="s">
        <v>224</v>
      </c>
      <c r="D26" s="363">
        <v>1013</v>
      </c>
      <c r="E26" s="361"/>
      <c r="F26" s="361"/>
      <c r="G26" s="361"/>
      <c r="H26" s="361"/>
      <c r="I26" s="419"/>
    </row>
    <row r="27" spans="2:9" s="448" customFormat="1" ht="35.1" customHeight="1">
      <c r="B27" s="64">
        <v>614</v>
      </c>
      <c r="C27" s="100" t="s">
        <v>225</v>
      </c>
      <c r="D27" s="363">
        <v>1014</v>
      </c>
      <c r="E27" s="361">
        <v>129933</v>
      </c>
      <c r="F27" s="361">
        <v>108329</v>
      </c>
      <c r="G27" s="361">
        <v>43523</v>
      </c>
      <c r="H27" s="361">
        <v>44799</v>
      </c>
      <c r="I27" s="419">
        <v>1.0293178319509224</v>
      </c>
    </row>
    <row r="28" spans="2:9" s="448" customFormat="1" ht="35.1" customHeight="1">
      <c r="B28" s="64">
        <v>615</v>
      </c>
      <c r="C28" s="100" t="s">
        <v>226</v>
      </c>
      <c r="D28" s="363">
        <v>1015</v>
      </c>
      <c r="E28" s="361"/>
      <c r="F28" s="361"/>
      <c r="G28" s="361"/>
      <c r="H28" s="361"/>
      <c r="I28" s="419"/>
    </row>
    <row r="29" spans="2:9" s="448" customFormat="1" ht="35.1" customHeight="1">
      <c r="B29" s="64">
        <v>64</v>
      </c>
      <c r="C29" s="99" t="s">
        <v>227</v>
      </c>
      <c r="D29" s="362">
        <v>1016</v>
      </c>
      <c r="E29" s="361">
        <v>86665</v>
      </c>
      <c r="F29" s="361">
        <v>39000</v>
      </c>
      <c r="G29" s="361">
        <v>39000</v>
      </c>
      <c r="H29" s="361">
        <v>23920</v>
      </c>
      <c r="I29" s="419">
        <v>0.61333333333333329</v>
      </c>
    </row>
    <row r="30" spans="2:9" s="448" customFormat="1" ht="35.1" customHeight="1">
      <c r="B30" s="64">
        <v>65</v>
      </c>
      <c r="C30" s="99" t="s">
        <v>228</v>
      </c>
      <c r="D30" s="363">
        <v>1017</v>
      </c>
      <c r="E30" s="361">
        <v>273594</v>
      </c>
      <c r="F30" s="420">
        <v>305524.63904582546</v>
      </c>
      <c r="G30" s="420">
        <v>122750.54447391009</v>
      </c>
      <c r="H30" s="361">
        <v>111197</v>
      </c>
      <c r="I30" s="419">
        <v>0.90587785558567746</v>
      </c>
    </row>
    <row r="31" spans="2:9" s="448" customFormat="1" ht="35.1" customHeight="1">
      <c r="B31" s="63"/>
      <c r="C31" s="99" t="s">
        <v>229</v>
      </c>
      <c r="D31" s="421"/>
      <c r="E31" s="361"/>
      <c r="F31" s="420"/>
      <c r="G31" s="420"/>
      <c r="H31" s="361"/>
      <c r="I31" s="419"/>
    </row>
    <row r="32" spans="2:9" s="448" customFormat="1" ht="47.25" customHeight="1">
      <c r="B32" s="63" t="s">
        <v>230</v>
      </c>
      <c r="C32" s="99" t="s">
        <v>231</v>
      </c>
      <c r="D32" s="362">
        <v>1018</v>
      </c>
      <c r="E32" s="361">
        <v>588426</v>
      </c>
      <c r="F32" s="361">
        <v>704634.3</v>
      </c>
      <c r="G32" s="361">
        <v>310859</v>
      </c>
      <c r="H32" s="361">
        <v>295015</v>
      </c>
      <c r="I32" s="717">
        <v>0.94903155449898502</v>
      </c>
    </row>
    <row r="33" spans="2:9" s="448" customFormat="1" ht="35.1" customHeight="1">
      <c r="B33" s="64">
        <v>50</v>
      </c>
      <c r="C33" s="100" t="s">
        <v>232</v>
      </c>
      <c r="D33" s="363">
        <v>1019</v>
      </c>
      <c r="E33" s="361"/>
      <c r="F33" s="361"/>
      <c r="G33" s="361"/>
      <c r="H33" s="361"/>
      <c r="I33" s="419"/>
    </row>
    <row r="34" spans="2:9" s="448" customFormat="1" ht="35.1" customHeight="1">
      <c r="B34" s="64">
        <v>62</v>
      </c>
      <c r="C34" s="100" t="s">
        <v>233</v>
      </c>
      <c r="D34" s="363">
        <v>1020</v>
      </c>
      <c r="E34" s="361"/>
      <c r="F34" s="361"/>
      <c r="G34" s="361"/>
      <c r="H34" s="361"/>
      <c r="I34" s="419"/>
    </row>
    <row r="35" spans="2:9" s="448" customFormat="1" ht="49.5" customHeight="1">
      <c r="B35" s="64">
        <v>630</v>
      </c>
      <c r="C35" s="100" t="s">
        <v>234</v>
      </c>
      <c r="D35" s="363">
        <v>1021</v>
      </c>
      <c r="E35" s="361"/>
      <c r="F35" s="361"/>
      <c r="G35" s="361"/>
      <c r="H35" s="361"/>
      <c r="I35" s="419"/>
    </row>
    <row r="36" spans="2:9" s="448" customFormat="1" ht="45" customHeight="1">
      <c r="B36" s="64">
        <v>631</v>
      </c>
      <c r="C36" s="100" t="s">
        <v>235</v>
      </c>
      <c r="D36" s="363">
        <v>1022</v>
      </c>
      <c r="E36" s="361"/>
      <c r="F36" s="361"/>
      <c r="G36" s="361"/>
      <c r="H36" s="361"/>
      <c r="I36" s="419"/>
    </row>
    <row r="37" spans="2:9" s="448" customFormat="1" ht="35.1" customHeight="1">
      <c r="B37" s="64" t="s">
        <v>236</v>
      </c>
      <c r="C37" s="100" t="s">
        <v>237</v>
      </c>
      <c r="D37" s="363">
        <v>1023</v>
      </c>
      <c r="E37" s="361">
        <v>29641</v>
      </c>
      <c r="F37" s="361">
        <v>39743</v>
      </c>
      <c r="G37" s="361">
        <v>14036</v>
      </c>
      <c r="H37" s="361">
        <v>14224</v>
      </c>
      <c r="I37" s="419">
        <v>1.0133941293815902</v>
      </c>
    </row>
    <row r="38" spans="2:9" s="448" customFormat="1" ht="35.1" customHeight="1">
      <c r="B38" s="64">
        <v>513</v>
      </c>
      <c r="C38" s="100" t="s">
        <v>238</v>
      </c>
      <c r="D38" s="363">
        <v>1024</v>
      </c>
      <c r="E38" s="361">
        <v>114606</v>
      </c>
      <c r="F38" s="361">
        <v>132515</v>
      </c>
      <c r="G38" s="361">
        <v>75915</v>
      </c>
      <c r="H38" s="361">
        <v>65836</v>
      </c>
      <c r="I38" s="419">
        <v>0.86723308963972867</v>
      </c>
    </row>
    <row r="39" spans="2:9" s="448" customFormat="1" ht="35.1" customHeight="1">
      <c r="B39" s="64">
        <v>52</v>
      </c>
      <c r="C39" s="100" t="s">
        <v>239</v>
      </c>
      <c r="D39" s="363">
        <v>1025</v>
      </c>
      <c r="E39" s="361">
        <v>148237</v>
      </c>
      <c r="F39" s="361">
        <v>179773</v>
      </c>
      <c r="G39" s="361">
        <v>84544</v>
      </c>
      <c r="H39" s="361">
        <v>82965</v>
      </c>
      <c r="I39" s="419">
        <v>0.98132333459500376</v>
      </c>
    </row>
    <row r="40" spans="2:9" s="448" customFormat="1" ht="35.1" customHeight="1">
      <c r="B40" s="64">
        <v>53</v>
      </c>
      <c r="C40" s="100" t="s">
        <v>240</v>
      </c>
      <c r="D40" s="363">
        <v>1026</v>
      </c>
      <c r="E40" s="361">
        <v>65264</v>
      </c>
      <c r="F40" s="361">
        <v>143396.29999999999</v>
      </c>
      <c r="G40" s="361">
        <v>35575</v>
      </c>
      <c r="H40" s="361">
        <v>30821</v>
      </c>
      <c r="I40" s="419">
        <v>0.86636683063949405</v>
      </c>
    </row>
    <row r="41" spans="2:9" s="448" customFormat="1" ht="35.1" customHeight="1">
      <c r="B41" s="64">
        <v>540</v>
      </c>
      <c r="C41" s="100" t="s">
        <v>241</v>
      </c>
      <c r="D41" s="363">
        <v>1027</v>
      </c>
      <c r="E41" s="361">
        <v>8144</v>
      </c>
      <c r="F41" s="361">
        <v>9959</v>
      </c>
      <c r="G41" s="361">
        <v>4677</v>
      </c>
      <c r="H41" s="361">
        <v>4072</v>
      </c>
      <c r="I41" s="419">
        <v>0.87064357494120159</v>
      </c>
    </row>
    <row r="42" spans="2:9" s="448" customFormat="1" ht="35.1" customHeight="1">
      <c r="B42" s="64" t="s">
        <v>242</v>
      </c>
      <c r="C42" s="100" t="s">
        <v>243</v>
      </c>
      <c r="D42" s="363">
        <v>1028</v>
      </c>
      <c r="E42" s="361">
        <v>28559</v>
      </c>
      <c r="F42" s="361"/>
      <c r="G42" s="361"/>
      <c r="H42" s="361"/>
      <c r="I42" s="419"/>
    </row>
    <row r="43" spans="2:9" s="451" customFormat="1" ht="35.1" customHeight="1">
      <c r="B43" s="64">
        <v>55</v>
      </c>
      <c r="C43" s="100" t="s">
        <v>244</v>
      </c>
      <c r="D43" s="363">
        <v>1029</v>
      </c>
      <c r="E43" s="365">
        <v>193975</v>
      </c>
      <c r="F43" s="365">
        <v>199248</v>
      </c>
      <c r="G43" s="365">
        <v>96112</v>
      </c>
      <c r="H43" s="365">
        <v>97097</v>
      </c>
      <c r="I43" s="419">
        <v>1.0102484601298485</v>
      </c>
    </row>
    <row r="44" spans="2:9" s="451" customFormat="1" ht="35.1" customHeight="1">
      <c r="B44" s="63"/>
      <c r="C44" s="99" t="s">
        <v>245</v>
      </c>
      <c r="D44" s="362">
        <v>1030</v>
      </c>
      <c r="E44" s="365"/>
      <c r="F44" s="365"/>
      <c r="G44" s="365"/>
      <c r="H44" s="365"/>
      <c r="I44" s="419"/>
    </row>
    <row r="45" spans="2:9" s="451" customFormat="1" ht="35.1" customHeight="1">
      <c r="B45" s="63"/>
      <c r="C45" s="99" t="s">
        <v>246</v>
      </c>
      <c r="D45" s="362">
        <v>1031</v>
      </c>
      <c r="E45" s="452">
        <v>98234</v>
      </c>
      <c r="F45" s="365">
        <v>251780.66095417459</v>
      </c>
      <c r="G45" s="365">
        <v>105585.45552608991</v>
      </c>
      <c r="H45" s="452">
        <v>115099</v>
      </c>
      <c r="I45" s="419">
        <v>1.0901027932920109</v>
      </c>
    </row>
    <row r="46" spans="2:9" s="451" customFormat="1" ht="35.1" customHeight="1">
      <c r="B46" s="63">
        <v>66</v>
      </c>
      <c r="C46" s="99" t="s">
        <v>247</v>
      </c>
      <c r="D46" s="362">
        <v>1032</v>
      </c>
      <c r="E46" s="365">
        <v>307</v>
      </c>
      <c r="F46" s="365">
        <v>500</v>
      </c>
      <c r="G46" s="365">
        <v>300</v>
      </c>
      <c r="H46" s="365">
        <v>311</v>
      </c>
      <c r="I46" s="419">
        <v>1.0366666666666666</v>
      </c>
    </row>
    <row r="47" spans="2:9" s="451" customFormat="1" ht="46.5" customHeight="1">
      <c r="B47" s="63" t="s">
        <v>248</v>
      </c>
      <c r="C47" s="99" t="s">
        <v>249</v>
      </c>
      <c r="D47" s="362">
        <v>1033</v>
      </c>
      <c r="E47" s="365"/>
      <c r="F47" s="365"/>
      <c r="G47" s="365"/>
      <c r="H47" s="365"/>
      <c r="I47" s="419"/>
    </row>
    <row r="48" spans="2:9" s="451" customFormat="1" ht="35.1" customHeight="1">
      <c r="B48" s="64">
        <v>660</v>
      </c>
      <c r="C48" s="100" t="s">
        <v>250</v>
      </c>
      <c r="D48" s="363">
        <v>1034</v>
      </c>
      <c r="E48" s="365"/>
      <c r="F48" s="365"/>
      <c r="G48" s="365"/>
      <c r="H48" s="365"/>
      <c r="I48" s="419"/>
    </row>
    <row r="49" spans="2:9" s="451" customFormat="1" ht="35.1" customHeight="1">
      <c r="B49" s="64">
        <v>661</v>
      </c>
      <c r="C49" s="100" t="s">
        <v>251</v>
      </c>
      <c r="D49" s="363">
        <v>1035</v>
      </c>
      <c r="E49" s="365"/>
      <c r="F49" s="453"/>
      <c r="G49" s="452"/>
      <c r="H49" s="365"/>
      <c r="I49" s="419"/>
    </row>
    <row r="50" spans="2:9" s="451" customFormat="1" ht="48" customHeight="1">
      <c r="B50" s="64">
        <v>665</v>
      </c>
      <c r="C50" s="100" t="s">
        <v>252</v>
      </c>
      <c r="D50" s="363">
        <v>1036</v>
      </c>
      <c r="E50" s="365"/>
      <c r="F50" s="365"/>
      <c r="G50" s="365"/>
      <c r="H50" s="365"/>
      <c r="I50" s="419"/>
    </row>
    <row r="51" spans="2:9" s="451" customFormat="1" ht="35.1" customHeight="1">
      <c r="B51" s="64">
        <v>669</v>
      </c>
      <c r="C51" s="100" t="s">
        <v>253</v>
      </c>
      <c r="D51" s="363">
        <v>1037</v>
      </c>
      <c r="E51" s="365"/>
      <c r="F51" s="365"/>
      <c r="G51" s="365"/>
      <c r="H51" s="365"/>
      <c r="I51" s="419"/>
    </row>
    <row r="52" spans="2:9" s="451" customFormat="1" ht="35.1" customHeight="1">
      <c r="B52" s="63">
        <v>662</v>
      </c>
      <c r="C52" s="99" t="s">
        <v>254</v>
      </c>
      <c r="D52" s="362">
        <v>1038</v>
      </c>
      <c r="E52" s="365">
        <v>290</v>
      </c>
      <c r="F52" s="365">
        <v>400</v>
      </c>
      <c r="G52" s="365">
        <v>260</v>
      </c>
      <c r="H52" s="365">
        <v>310</v>
      </c>
      <c r="I52" s="419">
        <v>1.1923076923076923</v>
      </c>
    </row>
    <row r="53" spans="2:9" s="451" customFormat="1" ht="43.5" customHeight="1">
      <c r="B53" s="63" t="s">
        <v>255</v>
      </c>
      <c r="C53" s="99" t="s">
        <v>256</v>
      </c>
      <c r="D53" s="362">
        <v>1039</v>
      </c>
      <c r="E53" s="361">
        <v>17</v>
      </c>
      <c r="F53" s="361">
        <v>100</v>
      </c>
      <c r="G53" s="365">
        <v>40</v>
      </c>
      <c r="H53" s="361">
        <v>1</v>
      </c>
      <c r="I53" s="419">
        <v>2.5000000000000001E-2</v>
      </c>
    </row>
    <row r="54" spans="2:9" s="451" customFormat="1" ht="35.1" customHeight="1">
      <c r="B54" s="63">
        <v>56</v>
      </c>
      <c r="C54" s="99" t="s">
        <v>257</v>
      </c>
      <c r="D54" s="362">
        <v>1040</v>
      </c>
      <c r="E54" s="365">
        <v>65588</v>
      </c>
      <c r="F54" s="365">
        <v>80400</v>
      </c>
      <c r="G54" s="365">
        <v>29100</v>
      </c>
      <c r="H54" s="365">
        <v>36141.978999999999</v>
      </c>
      <c r="I54" s="419">
        <v>1.2419924054982818</v>
      </c>
    </row>
    <row r="55" spans="2:9" ht="45" customHeight="1">
      <c r="B55" s="63" t="s">
        <v>258</v>
      </c>
      <c r="C55" s="99" t="s">
        <v>663</v>
      </c>
      <c r="D55" s="362">
        <v>1041</v>
      </c>
      <c r="E55" s="365"/>
      <c r="F55" s="365"/>
      <c r="G55" s="365"/>
      <c r="H55" s="365"/>
      <c r="I55" s="419"/>
    </row>
    <row r="56" spans="2:9" ht="35.1" customHeight="1">
      <c r="B56" s="64">
        <v>560</v>
      </c>
      <c r="C56" s="100" t="s">
        <v>259</v>
      </c>
      <c r="D56" s="363">
        <v>1042</v>
      </c>
      <c r="E56" s="365"/>
      <c r="F56" s="365"/>
      <c r="G56" s="365"/>
      <c r="H56" s="365"/>
      <c r="I56" s="419"/>
    </row>
    <row r="57" spans="2:9" ht="35.1" customHeight="1">
      <c r="B57" s="64">
        <v>561</v>
      </c>
      <c r="C57" s="100" t="s">
        <v>260</v>
      </c>
      <c r="D57" s="363">
        <v>1043</v>
      </c>
      <c r="E57" s="365"/>
      <c r="F57" s="365"/>
      <c r="G57" s="365"/>
      <c r="H57" s="365"/>
      <c r="I57" s="419"/>
    </row>
    <row r="58" spans="2:9" ht="43.5" customHeight="1">
      <c r="B58" s="64">
        <v>565</v>
      </c>
      <c r="C58" s="100" t="s">
        <v>261</v>
      </c>
      <c r="D58" s="363">
        <v>1044</v>
      </c>
      <c r="E58" s="365"/>
      <c r="F58" s="365"/>
      <c r="G58" s="365"/>
      <c r="H58" s="365"/>
      <c r="I58" s="419"/>
    </row>
    <row r="59" spans="2:9" ht="35.1" customHeight="1">
      <c r="B59" s="64" t="s">
        <v>262</v>
      </c>
      <c r="C59" s="100" t="s">
        <v>263</v>
      </c>
      <c r="D59" s="363">
        <v>1045</v>
      </c>
      <c r="E59" s="365"/>
      <c r="F59" s="365"/>
      <c r="G59" s="365"/>
      <c r="H59" s="365"/>
      <c r="I59" s="419"/>
    </row>
    <row r="60" spans="2:9" ht="35.1" customHeight="1">
      <c r="B60" s="64">
        <v>562</v>
      </c>
      <c r="C60" s="99" t="s">
        <v>264</v>
      </c>
      <c r="D60" s="362">
        <v>1046</v>
      </c>
      <c r="E60" s="365">
        <v>65188</v>
      </c>
      <c r="F60" s="365">
        <v>80000</v>
      </c>
      <c r="G60" s="365">
        <v>29000</v>
      </c>
      <c r="H60" s="365">
        <v>36136.978999999999</v>
      </c>
      <c r="I60" s="419">
        <v>1.246102724137931</v>
      </c>
    </row>
    <row r="61" spans="2:9" ht="46.5" customHeight="1">
      <c r="B61" s="63" t="s">
        <v>265</v>
      </c>
      <c r="C61" s="99" t="s">
        <v>266</v>
      </c>
      <c r="D61" s="362">
        <v>1047</v>
      </c>
      <c r="E61" s="365">
        <v>400</v>
      </c>
      <c r="F61" s="365">
        <v>400</v>
      </c>
      <c r="G61" s="365">
        <v>100</v>
      </c>
      <c r="H61" s="365">
        <v>5</v>
      </c>
      <c r="I61" s="419">
        <v>0.05</v>
      </c>
    </row>
    <row r="62" spans="2:9" ht="35.1" customHeight="1">
      <c r="B62" s="63"/>
      <c r="C62" s="99" t="s">
        <v>267</v>
      </c>
      <c r="D62" s="362">
        <v>1048</v>
      </c>
      <c r="E62" s="365"/>
      <c r="F62" s="365"/>
      <c r="G62" s="365"/>
      <c r="H62" s="365"/>
      <c r="I62" s="419"/>
    </row>
    <row r="63" spans="2:9" ht="35.1" customHeight="1">
      <c r="B63" s="63"/>
      <c r="C63" s="99" t="s">
        <v>268</v>
      </c>
      <c r="D63" s="362">
        <v>1049</v>
      </c>
      <c r="E63" s="365">
        <v>65281</v>
      </c>
      <c r="F63" s="365">
        <v>79900</v>
      </c>
      <c r="G63" s="365">
        <v>28800</v>
      </c>
      <c r="H63" s="365">
        <v>35830.978999999999</v>
      </c>
      <c r="I63" s="419">
        <v>1.2441312152777777</v>
      </c>
    </row>
    <row r="64" spans="2:9" ht="52.5" customHeight="1">
      <c r="B64" s="64" t="s">
        <v>269</v>
      </c>
      <c r="C64" s="100" t="s">
        <v>270</v>
      </c>
      <c r="D64" s="363">
        <v>1050</v>
      </c>
      <c r="E64" s="365">
        <v>6057</v>
      </c>
      <c r="F64" s="365"/>
      <c r="G64" s="365"/>
      <c r="H64" s="365"/>
      <c r="I64" s="419"/>
    </row>
    <row r="65" spans="2:9" ht="51" customHeight="1">
      <c r="B65" s="64" t="s">
        <v>271</v>
      </c>
      <c r="C65" s="100" t="s">
        <v>272</v>
      </c>
      <c r="D65" s="363">
        <v>1051</v>
      </c>
      <c r="E65" s="365">
        <v>6493</v>
      </c>
      <c r="F65" s="365"/>
      <c r="G65" s="365"/>
      <c r="H65" s="365">
        <v>924</v>
      </c>
      <c r="I65" s="419"/>
    </row>
    <row r="66" spans="2:9" ht="37.5" customHeight="1">
      <c r="B66" s="63" t="s">
        <v>273</v>
      </c>
      <c r="C66" s="99" t="s">
        <v>274</v>
      </c>
      <c r="D66" s="362">
        <v>1052</v>
      </c>
      <c r="E66" s="365">
        <v>9132</v>
      </c>
      <c r="F66" s="365">
        <v>3000</v>
      </c>
      <c r="G66" s="365">
        <v>1500</v>
      </c>
      <c r="H66" s="365">
        <v>2524</v>
      </c>
      <c r="I66" s="419">
        <v>1.6826666666666668</v>
      </c>
    </row>
    <row r="67" spans="2:9" ht="37.5" customHeight="1">
      <c r="B67" s="63" t="s">
        <v>275</v>
      </c>
      <c r="C67" s="99" t="s">
        <v>276</v>
      </c>
      <c r="D67" s="362">
        <v>1053</v>
      </c>
      <c r="E67" s="365">
        <v>3564</v>
      </c>
      <c r="F67" s="365">
        <v>500</v>
      </c>
      <c r="G67" s="365">
        <v>200</v>
      </c>
      <c r="H67" s="365">
        <v>45</v>
      </c>
      <c r="I67" s="419">
        <v>0.22500000000000001</v>
      </c>
    </row>
    <row r="68" spans="2:9" ht="67.5" customHeight="1">
      <c r="B68" s="64"/>
      <c r="C68" s="100" t="s">
        <v>277</v>
      </c>
      <c r="D68" s="363">
        <v>1054</v>
      </c>
      <c r="E68" s="365"/>
      <c r="F68" s="365"/>
      <c r="G68" s="365"/>
      <c r="H68" s="365"/>
      <c r="I68" s="419"/>
    </row>
    <row r="69" spans="2:9" ht="69" customHeight="1">
      <c r="B69" s="64"/>
      <c r="C69" s="100" t="s">
        <v>278</v>
      </c>
      <c r="D69" s="363">
        <v>1055</v>
      </c>
      <c r="E69" s="365">
        <v>158383</v>
      </c>
      <c r="F69" s="365">
        <v>329180.66095417459</v>
      </c>
      <c r="G69" s="365">
        <v>133085.45552608991</v>
      </c>
      <c r="H69" s="365">
        <v>149374.97899999999</v>
      </c>
      <c r="I69" s="419">
        <v>1.1223989759776321</v>
      </c>
    </row>
    <row r="70" spans="2:9" ht="73.5" customHeight="1">
      <c r="B70" s="64" t="s">
        <v>151</v>
      </c>
      <c r="C70" s="100" t="s">
        <v>279</v>
      </c>
      <c r="D70" s="363">
        <v>1056</v>
      </c>
      <c r="E70" s="365">
        <v>317</v>
      </c>
      <c r="F70" s="365">
        <v>300</v>
      </c>
      <c r="G70" s="365"/>
      <c r="H70" s="365">
        <v>111</v>
      </c>
      <c r="I70" s="419"/>
    </row>
    <row r="71" spans="2:9" ht="64.5" customHeight="1">
      <c r="B71" s="64" t="s">
        <v>152</v>
      </c>
      <c r="C71" s="100" t="s">
        <v>280</v>
      </c>
      <c r="D71" s="363">
        <v>1057</v>
      </c>
      <c r="E71" s="365"/>
      <c r="F71" s="365"/>
      <c r="G71" s="365"/>
      <c r="H71" s="365"/>
      <c r="I71" s="419"/>
    </row>
    <row r="72" spans="2:9" ht="35.1" customHeight="1">
      <c r="B72" s="63"/>
      <c r="C72" s="99" t="s">
        <v>281</v>
      </c>
      <c r="D72" s="362">
        <v>1058</v>
      </c>
      <c r="E72" s="365"/>
      <c r="F72" s="365"/>
      <c r="G72" s="365"/>
      <c r="H72" s="365"/>
      <c r="I72" s="419"/>
    </row>
    <row r="73" spans="2:9" ht="35.1" customHeight="1">
      <c r="B73" s="456"/>
      <c r="C73" s="457" t="s">
        <v>282</v>
      </c>
      <c r="D73" s="362">
        <v>1059</v>
      </c>
      <c r="E73" s="365">
        <v>158066</v>
      </c>
      <c r="F73" s="365">
        <v>328880.66095417459</v>
      </c>
      <c r="G73" s="365">
        <v>133085.45552608991</v>
      </c>
      <c r="H73" s="365">
        <v>149263.97899999999</v>
      </c>
      <c r="I73" s="419">
        <v>1.1215649254079343</v>
      </c>
    </row>
    <row r="74" spans="2:9" ht="35.1" customHeight="1">
      <c r="B74" s="64"/>
      <c r="C74" s="101" t="s">
        <v>283</v>
      </c>
      <c r="D74" s="363"/>
      <c r="E74" s="365"/>
      <c r="F74" s="365"/>
      <c r="G74" s="365"/>
      <c r="H74" s="365"/>
      <c r="I74" s="419"/>
    </row>
    <row r="75" spans="2:9" ht="35.1" customHeight="1">
      <c r="B75" s="64">
        <v>721</v>
      </c>
      <c r="C75" s="101" t="s">
        <v>284</v>
      </c>
      <c r="D75" s="363">
        <v>1060</v>
      </c>
      <c r="E75" s="365">
        <v>1800</v>
      </c>
      <c r="F75" s="365"/>
      <c r="G75" s="365"/>
      <c r="H75" s="365"/>
      <c r="I75" s="419"/>
    </row>
    <row r="76" spans="2:9" ht="35.1" customHeight="1">
      <c r="B76" s="64" t="s">
        <v>285</v>
      </c>
      <c r="C76" s="101" t="s">
        <v>286</v>
      </c>
      <c r="D76" s="363">
        <v>1061</v>
      </c>
      <c r="E76" s="365"/>
      <c r="F76" s="365"/>
      <c r="G76" s="365"/>
      <c r="H76" s="365"/>
      <c r="I76" s="419"/>
    </row>
    <row r="77" spans="2:9" ht="35.1" customHeight="1">
      <c r="B77" s="64" t="s">
        <v>285</v>
      </c>
      <c r="C77" s="101" t="s">
        <v>287</v>
      </c>
      <c r="D77" s="363">
        <v>1062</v>
      </c>
      <c r="E77" s="365">
        <v>7418</v>
      </c>
      <c r="F77" s="365"/>
      <c r="G77" s="365"/>
      <c r="H77" s="365"/>
      <c r="I77" s="419"/>
    </row>
    <row r="78" spans="2:9" ht="35.1" customHeight="1">
      <c r="B78" s="64">
        <v>723</v>
      </c>
      <c r="C78" s="101" t="s">
        <v>288</v>
      </c>
      <c r="D78" s="363">
        <v>1063</v>
      </c>
      <c r="E78" s="365"/>
      <c r="F78" s="365"/>
      <c r="G78" s="365"/>
      <c r="H78" s="365"/>
      <c r="I78" s="419"/>
    </row>
    <row r="79" spans="2:9" ht="35.1" customHeight="1">
      <c r="B79" s="63"/>
      <c r="C79" s="457" t="s">
        <v>664</v>
      </c>
      <c r="D79" s="362">
        <v>1064</v>
      </c>
      <c r="E79" s="365"/>
      <c r="F79" s="365"/>
      <c r="G79" s="365"/>
      <c r="H79" s="365"/>
      <c r="I79" s="419"/>
    </row>
    <row r="80" spans="2:9" ht="35.1" customHeight="1">
      <c r="B80" s="456"/>
      <c r="C80" s="457" t="s">
        <v>665</v>
      </c>
      <c r="D80" s="362">
        <v>1065</v>
      </c>
      <c r="E80" s="365">
        <v>152448</v>
      </c>
      <c r="F80" s="365">
        <v>328879.66095417459</v>
      </c>
      <c r="G80" s="365">
        <v>133085.45552608991</v>
      </c>
      <c r="H80" s="365">
        <v>149263.97899999999</v>
      </c>
      <c r="I80" s="419">
        <v>1.1215649254079343</v>
      </c>
    </row>
    <row r="81" spans="2:9" ht="35.1" customHeight="1">
      <c r="B81" s="65"/>
      <c r="C81" s="101" t="s">
        <v>289</v>
      </c>
      <c r="D81" s="363">
        <v>1066</v>
      </c>
      <c r="E81" s="365"/>
      <c r="F81" s="365"/>
      <c r="G81" s="365"/>
      <c r="H81" s="365"/>
      <c r="I81" s="419"/>
    </row>
    <row r="82" spans="2:9" ht="35.1" customHeight="1">
      <c r="B82" s="65"/>
      <c r="C82" s="101" t="s">
        <v>290</v>
      </c>
      <c r="D82" s="363">
        <v>1067</v>
      </c>
      <c r="E82" s="365"/>
      <c r="F82" s="365"/>
      <c r="G82" s="365"/>
      <c r="H82" s="365"/>
      <c r="I82" s="419"/>
    </row>
    <row r="83" spans="2:9" ht="35.1" customHeight="1">
      <c r="B83" s="65"/>
      <c r="C83" s="101" t="s">
        <v>666</v>
      </c>
      <c r="D83" s="363">
        <v>1068</v>
      </c>
      <c r="E83" s="365"/>
      <c r="F83" s="365"/>
      <c r="G83" s="365"/>
      <c r="H83" s="365"/>
      <c r="I83" s="419"/>
    </row>
    <row r="84" spans="2:9" ht="35.1" customHeight="1">
      <c r="B84" s="65"/>
      <c r="C84" s="101" t="s">
        <v>667</v>
      </c>
      <c r="D84" s="363">
        <v>1069</v>
      </c>
      <c r="E84" s="365"/>
      <c r="F84" s="365"/>
      <c r="G84" s="365"/>
      <c r="H84" s="365"/>
      <c r="I84" s="419"/>
    </row>
    <row r="85" spans="2:9" ht="35.1" customHeight="1">
      <c r="B85" s="65"/>
      <c r="C85" s="101" t="s">
        <v>668</v>
      </c>
      <c r="D85" s="363"/>
      <c r="E85" s="365"/>
      <c r="F85" s="365"/>
      <c r="G85" s="365"/>
      <c r="H85" s="365"/>
      <c r="I85" s="419"/>
    </row>
    <row r="86" spans="2:9" ht="35.1" customHeight="1">
      <c r="B86" s="65"/>
      <c r="C86" s="101" t="s">
        <v>153</v>
      </c>
      <c r="D86" s="363">
        <v>1070</v>
      </c>
      <c r="E86" s="365"/>
      <c r="F86" s="365"/>
      <c r="G86" s="365"/>
      <c r="H86" s="365"/>
      <c r="I86" s="419"/>
    </row>
    <row r="87" spans="2:9" ht="35.1" customHeight="1" thickBot="1">
      <c r="B87" s="66"/>
      <c r="C87" s="102" t="s">
        <v>154</v>
      </c>
      <c r="D87" s="364">
        <v>1071</v>
      </c>
      <c r="E87" s="458"/>
      <c r="F87" s="458"/>
      <c r="G87" s="458"/>
      <c r="H87" s="458"/>
      <c r="I87" s="459"/>
    </row>
    <row r="88" spans="2:9">
      <c r="D88" s="127"/>
      <c r="E88" s="460"/>
    </row>
    <row r="89" spans="2:9" ht="41.25" customHeight="1">
      <c r="B89" s="407" t="s">
        <v>829</v>
      </c>
      <c r="D89" s="554"/>
      <c r="E89" s="554"/>
      <c r="F89" s="461"/>
      <c r="G89" s="451" t="s">
        <v>659</v>
      </c>
      <c r="H89" s="462"/>
      <c r="I89" s="451"/>
    </row>
    <row r="90" spans="2:9" ht="18.75">
      <c r="D90" s="463" t="s">
        <v>73</v>
      </c>
    </row>
  </sheetData>
  <sheetProtection password="8E68" sheet="1" objects="1" scenarios="1"/>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6"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A7" zoomScale="75" zoomScaleNormal="75" workbookViewId="0">
      <selection activeCell="B28" sqref="B28"/>
    </sheetView>
  </sheetViews>
  <sheetFormatPr defaultColWidth="9.140625" defaultRowHeight="15.75"/>
  <cols>
    <col min="1" max="1" width="9.140625" style="20"/>
    <col min="2" max="2" width="31.7109375" style="20" customWidth="1"/>
    <col min="3" max="3" width="28.28515625" style="20" bestFit="1" customWidth="1"/>
    <col min="4" max="4" width="12.85546875" style="20" customWidth="1"/>
    <col min="5" max="5" width="16.7109375" style="20" customWidth="1"/>
    <col min="6" max="6" width="19.42578125" style="20" customWidth="1"/>
    <col min="7" max="8" width="27.28515625" style="20" customWidth="1"/>
    <col min="9" max="10" width="13.7109375" style="20" customWidth="1"/>
    <col min="11" max="11" width="16.5703125" style="20" customWidth="1"/>
    <col min="12" max="22" width="13.7109375" style="20" customWidth="1"/>
    <col min="23" max="16384" width="9.140625" style="20"/>
  </cols>
  <sheetData>
    <row r="2" spans="1:22">
      <c r="V2" s="15" t="s">
        <v>641</v>
      </c>
    </row>
    <row r="4" spans="1:22">
      <c r="B4" s="10" t="s">
        <v>767</v>
      </c>
    </row>
    <row r="5" spans="1:22">
      <c r="B5" s="10" t="s">
        <v>764</v>
      </c>
    </row>
    <row r="6" spans="1:22">
      <c r="B6" s="10" t="s">
        <v>208</v>
      </c>
    </row>
    <row r="7" spans="1:22">
      <c r="A7" s="10"/>
    </row>
    <row r="8" spans="1:22" ht="20.25">
      <c r="A8" s="10"/>
      <c r="B8" s="656" t="s">
        <v>72</v>
      </c>
      <c r="C8" s="656"/>
      <c r="D8" s="656"/>
      <c r="E8" s="656"/>
      <c r="F8" s="656"/>
      <c r="G8" s="656"/>
      <c r="H8" s="656"/>
      <c r="I8" s="656"/>
      <c r="J8" s="656"/>
      <c r="K8" s="656"/>
      <c r="L8" s="656"/>
      <c r="M8" s="656"/>
      <c r="N8" s="656"/>
      <c r="O8" s="656"/>
      <c r="P8" s="656"/>
      <c r="Q8" s="656"/>
      <c r="R8" s="656"/>
      <c r="S8" s="656"/>
      <c r="T8" s="656"/>
      <c r="U8" s="656"/>
      <c r="V8" s="656"/>
    </row>
    <row r="9" spans="1:22" ht="16.5" thickBot="1">
      <c r="D9" s="22"/>
      <c r="E9" s="22"/>
      <c r="F9" s="22"/>
      <c r="G9" s="22"/>
      <c r="H9" s="22"/>
      <c r="I9" s="22"/>
      <c r="J9" s="22"/>
      <c r="K9" s="22"/>
      <c r="L9" s="22"/>
      <c r="M9" s="22"/>
      <c r="N9" s="22"/>
    </row>
    <row r="10" spans="1:22" ht="38.25" customHeight="1">
      <c r="B10" s="659" t="s">
        <v>38</v>
      </c>
      <c r="C10" s="661" t="s">
        <v>39</v>
      </c>
      <c r="D10" s="663" t="s">
        <v>40</v>
      </c>
      <c r="E10" s="665" t="s">
        <v>632</v>
      </c>
      <c r="F10" s="665" t="s">
        <v>651</v>
      </c>
      <c r="G10" s="665" t="s">
        <v>93</v>
      </c>
      <c r="H10" s="665" t="s">
        <v>94</v>
      </c>
      <c r="I10" s="665" t="s">
        <v>743</v>
      </c>
      <c r="J10" s="665" t="s">
        <v>41</v>
      </c>
      <c r="K10" s="665" t="s">
        <v>744</v>
      </c>
      <c r="L10" s="665" t="s">
        <v>42</v>
      </c>
      <c r="M10" s="665" t="s">
        <v>43</v>
      </c>
      <c r="N10" s="665" t="s">
        <v>44</v>
      </c>
      <c r="O10" s="667" t="s">
        <v>77</v>
      </c>
      <c r="P10" s="637"/>
      <c r="Q10" s="637"/>
      <c r="R10" s="637"/>
      <c r="S10" s="637"/>
      <c r="T10" s="637"/>
      <c r="U10" s="637"/>
      <c r="V10" s="638"/>
    </row>
    <row r="11" spans="1:22" ht="48.75" customHeight="1" thickBot="1">
      <c r="B11" s="660"/>
      <c r="C11" s="662"/>
      <c r="D11" s="664"/>
      <c r="E11" s="666"/>
      <c r="F11" s="666"/>
      <c r="G11" s="666"/>
      <c r="H11" s="666"/>
      <c r="I11" s="666"/>
      <c r="J11" s="666"/>
      <c r="K11" s="666"/>
      <c r="L11" s="666"/>
      <c r="M11" s="666"/>
      <c r="N11" s="666"/>
      <c r="O11" s="141" t="s">
        <v>45</v>
      </c>
      <c r="P11" s="141" t="s">
        <v>46</v>
      </c>
      <c r="Q11" s="141" t="s">
        <v>47</v>
      </c>
      <c r="R11" s="141" t="s">
        <v>48</v>
      </c>
      <c r="S11" s="141" t="s">
        <v>49</v>
      </c>
      <c r="T11" s="141" t="s">
        <v>50</v>
      </c>
      <c r="U11" s="141" t="s">
        <v>51</v>
      </c>
      <c r="V11" s="142" t="s">
        <v>52</v>
      </c>
    </row>
    <row r="12" spans="1:22">
      <c r="B12" s="144" t="s">
        <v>76</v>
      </c>
      <c r="C12" s="145"/>
      <c r="D12" s="146"/>
      <c r="E12" s="146"/>
      <c r="F12" s="146"/>
      <c r="G12" s="146"/>
      <c r="H12" s="146"/>
      <c r="I12" s="146"/>
      <c r="J12" s="146"/>
      <c r="K12" s="146"/>
      <c r="L12" s="146"/>
      <c r="M12" s="146"/>
      <c r="N12" s="146"/>
      <c r="O12" s="146"/>
      <c r="P12" s="146"/>
      <c r="Q12" s="146"/>
      <c r="R12" s="146"/>
      <c r="S12" s="146"/>
      <c r="T12" s="146"/>
      <c r="U12" s="146"/>
      <c r="V12" s="143"/>
    </row>
    <row r="13" spans="1:22">
      <c r="B13" s="147" t="s">
        <v>1</v>
      </c>
      <c r="C13" s="23"/>
      <c r="D13" s="23"/>
      <c r="E13" s="23"/>
      <c r="F13" s="23"/>
      <c r="G13" s="23"/>
      <c r="H13" s="23"/>
      <c r="I13" s="23"/>
      <c r="J13" s="23"/>
      <c r="K13" s="23"/>
      <c r="L13" s="23"/>
      <c r="M13" s="23"/>
      <c r="N13" s="23"/>
      <c r="O13" s="23"/>
      <c r="P13" s="23"/>
      <c r="Q13" s="23"/>
      <c r="R13" s="23"/>
      <c r="S13" s="23"/>
      <c r="T13" s="23"/>
      <c r="U13" s="23"/>
      <c r="V13" s="72"/>
    </row>
    <row r="14" spans="1:22">
      <c r="B14" s="147" t="s">
        <v>1</v>
      </c>
      <c r="C14" s="23"/>
      <c r="D14" s="23"/>
      <c r="E14" s="23"/>
      <c r="F14" s="23"/>
      <c r="G14" s="23"/>
      <c r="H14" s="23"/>
      <c r="I14" s="23"/>
      <c r="J14" s="23"/>
      <c r="K14" s="23"/>
      <c r="L14" s="23"/>
      <c r="M14" s="23"/>
      <c r="N14" s="23"/>
      <c r="O14" s="23"/>
      <c r="P14" s="23"/>
      <c r="Q14" s="23"/>
      <c r="R14" s="23"/>
      <c r="S14" s="23"/>
      <c r="T14" s="23"/>
      <c r="U14" s="23"/>
      <c r="V14" s="72"/>
    </row>
    <row r="15" spans="1:22">
      <c r="B15" s="147" t="s">
        <v>1</v>
      </c>
      <c r="C15" s="23"/>
      <c r="D15" s="23"/>
      <c r="E15" s="23"/>
      <c r="F15" s="23"/>
      <c r="G15" s="23"/>
      <c r="H15" s="23"/>
      <c r="I15" s="23"/>
      <c r="J15" s="23"/>
      <c r="K15" s="23"/>
      <c r="L15" s="23"/>
      <c r="M15" s="23"/>
      <c r="N15" s="23"/>
      <c r="O15" s="23"/>
      <c r="P15" s="23"/>
      <c r="Q15" s="23"/>
      <c r="R15" s="23"/>
      <c r="S15" s="23"/>
      <c r="T15" s="23"/>
      <c r="U15" s="23"/>
      <c r="V15" s="72"/>
    </row>
    <row r="16" spans="1:22">
      <c r="B16" s="147" t="s">
        <v>1</v>
      </c>
      <c r="C16" s="23"/>
      <c r="D16" s="23"/>
      <c r="E16" s="23"/>
      <c r="F16" s="23"/>
      <c r="G16" s="23"/>
      <c r="H16" s="23"/>
      <c r="I16" s="23"/>
      <c r="J16" s="23"/>
      <c r="K16" s="23"/>
      <c r="L16" s="23"/>
      <c r="M16" s="23"/>
      <c r="N16" s="23"/>
      <c r="O16" s="23"/>
      <c r="P16" s="23"/>
      <c r="Q16" s="23"/>
      <c r="R16" s="23"/>
      <c r="S16" s="23"/>
      <c r="T16" s="23"/>
      <c r="U16" s="23"/>
      <c r="V16" s="72"/>
    </row>
    <row r="17" spans="2:22">
      <c r="B17" s="147" t="s">
        <v>1</v>
      </c>
      <c r="C17" s="23"/>
      <c r="D17" s="23"/>
      <c r="E17" s="23"/>
      <c r="F17" s="23"/>
      <c r="G17" s="23"/>
      <c r="H17" s="23"/>
      <c r="I17" s="23"/>
      <c r="J17" s="23"/>
      <c r="K17" s="23"/>
      <c r="L17" s="23"/>
      <c r="M17" s="23"/>
      <c r="N17" s="23"/>
      <c r="O17" s="23"/>
      <c r="P17" s="23"/>
      <c r="Q17" s="23"/>
      <c r="R17" s="23"/>
      <c r="S17" s="23"/>
      <c r="T17" s="23"/>
      <c r="U17" s="23"/>
      <c r="V17" s="72"/>
    </row>
    <row r="18" spans="2:22">
      <c r="B18" s="148" t="s">
        <v>53</v>
      </c>
      <c r="C18" s="24"/>
      <c r="D18" s="23"/>
      <c r="E18" s="23"/>
      <c r="F18" s="23"/>
      <c r="G18" s="23"/>
      <c r="H18" s="23"/>
      <c r="I18" s="23"/>
      <c r="J18" s="23"/>
      <c r="K18" s="23"/>
      <c r="L18" s="23"/>
      <c r="M18" s="23"/>
      <c r="N18" s="23"/>
      <c r="O18" s="23"/>
      <c r="P18" s="23"/>
      <c r="Q18" s="23"/>
      <c r="R18" s="23"/>
      <c r="S18" s="23"/>
      <c r="T18" s="23"/>
      <c r="U18" s="23"/>
      <c r="V18" s="72"/>
    </row>
    <row r="19" spans="2:22">
      <c r="B19" s="147" t="s">
        <v>1</v>
      </c>
      <c r="C19" s="23"/>
      <c r="D19" s="23"/>
      <c r="E19" s="23"/>
      <c r="F19" s="23"/>
      <c r="G19" s="23"/>
      <c r="H19" s="23"/>
      <c r="I19" s="23"/>
      <c r="J19" s="23"/>
      <c r="K19" s="23"/>
      <c r="L19" s="23"/>
      <c r="M19" s="23"/>
      <c r="N19" s="23"/>
      <c r="O19" s="23"/>
      <c r="P19" s="23"/>
      <c r="Q19" s="23"/>
      <c r="R19" s="23"/>
      <c r="S19" s="23"/>
      <c r="T19" s="23"/>
      <c r="U19" s="23"/>
      <c r="V19" s="72"/>
    </row>
    <row r="20" spans="2:22">
      <c r="B20" s="147" t="s">
        <v>1</v>
      </c>
      <c r="C20" s="23"/>
      <c r="D20" s="23"/>
      <c r="E20" s="23"/>
      <c r="F20" s="23"/>
      <c r="G20" s="23"/>
      <c r="H20" s="23"/>
      <c r="I20" s="23"/>
      <c r="J20" s="23"/>
      <c r="K20" s="23"/>
      <c r="L20" s="23"/>
      <c r="M20" s="23"/>
      <c r="N20" s="23"/>
      <c r="O20" s="23"/>
      <c r="P20" s="23"/>
      <c r="Q20" s="23"/>
      <c r="R20" s="23"/>
      <c r="S20" s="23"/>
      <c r="T20" s="23"/>
      <c r="U20" s="23"/>
      <c r="V20" s="72"/>
    </row>
    <row r="21" spans="2:22">
      <c r="B21" s="147" t="s">
        <v>1</v>
      </c>
      <c r="C21" s="23"/>
      <c r="D21" s="23"/>
      <c r="E21" s="23"/>
      <c r="F21" s="23"/>
      <c r="G21" s="23"/>
      <c r="H21" s="23"/>
      <c r="I21" s="23"/>
      <c r="J21" s="23"/>
      <c r="K21" s="23"/>
      <c r="L21" s="23"/>
      <c r="M21" s="23"/>
      <c r="N21" s="23"/>
      <c r="O21" s="23"/>
      <c r="P21" s="23"/>
      <c r="Q21" s="23"/>
      <c r="R21" s="23"/>
      <c r="S21" s="23"/>
      <c r="T21" s="23"/>
      <c r="U21" s="23"/>
      <c r="V21" s="72"/>
    </row>
    <row r="22" spans="2:22">
      <c r="B22" s="147" t="s">
        <v>1</v>
      </c>
      <c r="C22" s="23"/>
      <c r="D22" s="23"/>
      <c r="E22" s="23"/>
      <c r="F22" s="23"/>
      <c r="G22" s="23"/>
      <c r="H22" s="23"/>
      <c r="I22" s="23"/>
      <c r="J22" s="23"/>
      <c r="K22" s="23"/>
      <c r="L22" s="23"/>
      <c r="M22" s="23"/>
      <c r="N22" s="23"/>
      <c r="O22" s="23"/>
      <c r="P22" s="23"/>
      <c r="Q22" s="23"/>
      <c r="R22" s="23"/>
      <c r="S22" s="23"/>
      <c r="T22" s="23"/>
      <c r="U22" s="23"/>
      <c r="V22" s="72"/>
    </row>
    <row r="23" spans="2:22">
      <c r="B23" s="147" t="s">
        <v>1</v>
      </c>
      <c r="C23" s="23"/>
      <c r="D23" s="23"/>
      <c r="E23" s="23"/>
      <c r="F23" s="23"/>
      <c r="G23" s="23"/>
      <c r="H23" s="23"/>
      <c r="I23" s="23"/>
      <c r="J23" s="23"/>
      <c r="K23" s="23"/>
      <c r="L23" s="23"/>
      <c r="M23" s="23"/>
      <c r="N23" s="23"/>
      <c r="O23" s="23"/>
      <c r="P23" s="23"/>
      <c r="Q23" s="23"/>
      <c r="R23" s="23"/>
      <c r="S23" s="23"/>
      <c r="T23" s="23"/>
      <c r="U23" s="23"/>
      <c r="V23" s="72"/>
    </row>
    <row r="24" spans="2:22" ht="16.5" thickBot="1">
      <c r="B24" s="149" t="s">
        <v>2</v>
      </c>
      <c r="C24" s="150"/>
      <c r="D24" s="70"/>
      <c r="E24" s="70"/>
      <c r="F24" s="70"/>
      <c r="G24" s="70"/>
      <c r="H24" s="70"/>
      <c r="I24" s="70"/>
      <c r="J24" s="70"/>
      <c r="K24" s="70"/>
      <c r="L24" s="70"/>
      <c r="M24" s="70"/>
      <c r="N24" s="70"/>
      <c r="O24" s="70"/>
      <c r="P24" s="70"/>
      <c r="Q24" s="70"/>
      <c r="R24" s="70"/>
      <c r="S24" s="70"/>
      <c r="T24" s="70"/>
      <c r="U24" s="70"/>
      <c r="V24" s="71"/>
    </row>
    <row r="25" spans="2:22" ht="16.5" thickBot="1">
      <c r="B25" s="153" t="s">
        <v>54</v>
      </c>
      <c r="C25" s="154"/>
      <c r="D25" s="25"/>
      <c r="E25" s="25"/>
      <c r="F25" s="25"/>
      <c r="G25" s="25"/>
      <c r="H25" s="25"/>
      <c r="I25" s="25"/>
      <c r="J25" s="25"/>
      <c r="K25" s="25"/>
      <c r="L25" s="25"/>
      <c r="M25" s="25"/>
      <c r="N25" s="25"/>
      <c r="O25" s="25"/>
      <c r="P25" s="25"/>
    </row>
    <row r="26" spans="2:22" ht="16.5" thickBot="1">
      <c r="B26" s="151" t="s">
        <v>55</v>
      </c>
      <c r="C26" s="152"/>
      <c r="D26" s="25"/>
      <c r="E26" s="25"/>
      <c r="F26" s="25"/>
      <c r="G26" s="25"/>
      <c r="H26" s="25"/>
      <c r="I26" s="25"/>
      <c r="J26" s="25"/>
      <c r="K26" s="25"/>
      <c r="L26" s="25"/>
      <c r="M26" s="25"/>
      <c r="N26" s="25"/>
      <c r="O26" s="25"/>
      <c r="P26" s="25"/>
    </row>
    <row r="28" spans="2:22">
      <c r="B28" s="62" t="s">
        <v>4</v>
      </c>
      <c r="C28" s="62"/>
      <c r="D28" s="10"/>
      <c r="E28" s="10"/>
      <c r="F28" s="10"/>
    </row>
    <row r="29" spans="2:22">
      <c r="B29" s="10" t="s">
        <v>209</v>
      </c>
      <c r="C29" s="10"/>
      <c r="D29" s="10"/>
      <c r="E29" s="10"/>
      <c r="F29" s="10"/>
      <c r="G29" s="10"/>
    </row>
    <row r="31" spans="2:22">
      <c r="B31" s="657"/>
      <c r="C31" s="658"/>
      <c r="E31" s="33"/>
      <c r="F31" s="33"/>
      <c r="G31" s="34" t="s">
        <v>74</v>
      </c>
      <c r="T31" s="2"/>
    </row>
    <row r="32" spans="2:22">
      <c r="B32" s="20" t="s">
        <v>827</v>
      </c>
      <c r="D32" s="33" t="s">
        <v>73</v>
      </c>
    </row>
  </sheetData>
  <mergeCells count="16">
    <mergeCell ref="B31:C31"/>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8"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A1:K72"/>
  <sheetViews>
    <sheetView topLeftCell="A4" zoomScale="55" zoomScaleNormal="55" workbookViewId="0">
      <selection activeCell="K17" sqref="K17"/>
    </sheetView>
  </sheetViews>
  <sheetFormatPr defaultColWidth="9.140625" defaultRowHeight="15.75"/>
  <cols>
    <col min="1" max="1" width="9.140625" style="2"/>
    <col min="2" max="2" width="21.7109375" style="2" customWidth="1"/>
    <col min="3" max="3" width="28.7109375" style="44" customWidth="1"/>
    <col min="4" max="4" width="42.42578125" style="2" customWidth="1"/>
    <col min="5" max="5" width="50.7109375" style="2" customWidth="1"/>
    <col min="6" max="6" width="46" style="2" customWidth="1"/>
    <col min="7" max="7" width="37" style="2" customWidth="1"/>
    <col min="8" max="10" width="9.140625" style="2"/>
    <col min="11" max="11" width="20.5703125" style="2" customWidth="1"/>
    <col min="12" max="16384" width="9.140625" style="2"/>
  </cols>
  <sheetData>
    <row r="1" spans="2:11" ht="20.25">
      <c r="B1" s="90"/>
      <c r="C1" s="91"/>
      <c r="D1" s="90"/>
      <c r="E1" s="90"/>
      <c r="F1" s="90"/>
      <c r="G1" s="90"/>
    </row>
    <row r="2" spans="2:11" ht="20.25">
      <c r="B2" s="92" t="s">
        <v>750</v>
      </c>
      <c r="C2" s="93"/>
      <c r="D2" s="94"/>
      <c r="E2" s="94"/>
      <c r="F2" s="94"/>
      <c r="G2" s="94"/>
    </row>
    <row r="3" spans="2:11" ht="20.25">
      <c r="B3" s="92" t="s">
        <v>764</v>
      </c>
      <c r="C3" s="93"/>
      <c r="D3" s="94"/>
      <c r="E3" s="94"/>
      <c r="F3" s="94"/>
      <c r="G3" s="95" t="s">
        <v>640</v>
      </c>
    </row>
    <row r="4" spans="2:11" ht="20.25">
      <c r="B4" s="92"/>
      <c r="C4" s="93"/>
      <c r="D4" s="94"/>
      <c r="E4" s="94"/>
      <c r="F4" s="94"/>
      <c r="G4" s="94"/>
    </row>
    <row r="5" spans="2:11" ht="20.25">
      <c r="B5" s="92"/>
      <c r="C5" s="93"/>
      <c r="D5" s="94"/>
      <c r="E5" s="94"/>
      <c r="F5" s="94"/>
      <c r="G5" s="94"/>
    </row>
    <row r="6" spans="2:11" ht="20.25">
      <c r="B6" s="90"/>
      <c r="C6" s="91"/>
      <c r="D6" s="90"/>
      <c r="E6" s="90"/>
      <c r="F6" s="90"/>
      <c r="G6" s="90"/>
    </row>
    <row r="7" spans="2:11" ht="30">
      <c r="B7" s="668" t="s">
        <v>142</v>
      </c>
      <c r="C7" s="668"/>
      <c r="D7" s="668"/>
      <c r="E7" s="668"/>
      <c r="F7" s="668"/>
      <c r="G7" s="668"/>
      <c r="H7" s="1"/>
      <c r="I7" s="1"/>
      <c r="J7" s="1"/>
      <c r="K7" s="435"/>
    </row>
    <row r="8" spans="2:11" ht="20.25">
      <c r="B8" s="90"/>
      <c r="C8" s="91"/>
      <c r="D8" s="90"/>
      <c r="E8" s="90"/>
      <c r="F8" s="90"/>
      <c r="G8" s="90"/>
    </row>
    <row r="9" spans="2:11" ht="20.25">
      <c r="B9" s="90"/>
      <c r="C9" s="91"/>
      <c r="D9" s="90"/>
      <c r="E9" s="90"/>
      <c r="F9" s="90"/>
      <c r="G9" s="90"/>
    </row>
    <row r="10" spans="2:11" ht="20.25">
      <c r="B10" s="92"/>
      <c r="C10" s="93"/>
      <c r="D10" s="92"/>
      <c r="E10" s="92"/>
      <c r="F10" s="92"/>
      <c r="G10" s="92"/>
      <c r="H10" s="1"/>
      <c r="I10" s="1"/>
      <c r="J10" s="1"/>
      <c r="K10" s="1"/>
    </row>
    <row r="11" spans="2:11" ht="21" thickBot="1">
      <c r="B11" s="90"/>
      <c r="C11" s="91"/>
      <c r="D11" s="90"/>
      <c r="E11" s="90"/>
      <c r="F11" s="90"/>
      <c r="G11" s="90"/>
    </row>
    <row r="12" spans="2:11" s="48" customFormat="1" ht="65.099999999999994" customHeight="1" thickBot="1">
      <c r="B12" s="189" t="s">
        <v>143</v>
      </c>
      <c r="C12" s="188" t="s">
        <v>137</v>
      </c>
      <c r="D12" s="186" t="s">
        <v>144</v>
      </c>
      <c r="E12" s="186" t="s">
        <v>145</v>
      </c>
      <c r="F12" s="186" t="s">
        <v>146</v>
      </c>
      <c r="G12" s="187" t="s">
        <v>147</v>
      </c>
      <c r="H12" s="61"/>
      <c r="I12" s="61"/>
      <c r="J12" s="61"/>
      <c r="K12" s="61"/>
    </row>
    <row r="13" spans="2:11" s="48" customFormat="1" ht="19.899999999999999" customHeight="1" thickBot="1">
      <c r="B13" s="255">
        <v>1</v>
      </c>
      <c r="C13" s="253">
        <v>2</v>
      </c>
      <c r="D13" s="254">
        <v>3</v>
      </c>
      <c r="E13" s="254">
        <v>4</v>
      </c>
      <c r="F13" s="254">
        <v>5</v>
      </c>
      <c r="G13" s="289">
        <v>6</v>
      </c>
      <c r="H13" s="61"/>
      <c r="I13" s="61"/>
      <c r="J13" s="61"/>
      <c r="K13" s="61"/>
    </row>
    <row r="14" spans="2:11" s="48" customFormat="1" ht="35.1" customHeight="1">
      <c r="B14" s="669"/>
      <c r="C14" s="250"/>
      <c r="D14" s="96"/>
      <c r="E14" s="96"/>
      <c r="F14" s="96"/>
      <c r="G14" s="324"/>
    </row>
    <row r="15" spans="2:11" s="48" customFormat="1" ht="35.1" customHeight="1">
      <c r="B15" s="669"/>
      <c r="C15" s="250"/>
      <c r="D15" s="96"/>
      <c r="E15" s="277"/>
      <c r="F15" s="96"/>
      <c r="G15" s="325"/>
    </row>
    <row r="16" spans="2:11" s="48" customFormat="1" ht="35.1" customHeight="1">
      <c r="B16" s="669"/>
      <c r="C16" s="250"/>
      <c r="D16" s="96"/>
      <c r="E16" s="96"/>
      <c r="F16" s="96"/>
      <c r="G16" s="325"/>
    </row>
    <row r="17" spans="2:11" s="48" customFormat="1" ht="35.1" customHeight="1">
      <c r="B17" s="669"/>
      <c r="C17" s="250"/>
      <c r="D17" s="96"/>
      <c r="E17" s="96"/>
      <c r="F17" s="96"/>
      <c r="G17" s="325"/>
    </row>
    <row r="18" spans="2:11" s="48" customFormat="1" ht="35.1" customHeight="1">
      <c r="B18" s="669"/>
      <c r="C18" s="250"/>
      <c r="D18" s="96"/>
      <c r="E18" s="96" t="s">
        <v>838</v>
      </c>
      <c r="F18" s="96"/>
      <c r="G18" s="326">
        <v>219398</v>
      </c>
    </row>
    <row r="19" spans="2:11" s="48" customFormat="1" ht="35.1" customHeight="1">
      <c r="B19" s="669"/>
      <c r="C19" s="250"/>
      <c r="D19" s="96"/>
      <c r="E19" s="96" t="s">
        <v>847</v>
      </c>
      <c r="F19" s="96"/>
      <c r="G19" s="326">
        <v>34570</v>
      </c>
      <c r="K19" s="247"/>
    </row>
    <row r="20" spans="2:11" s="48" customFormat="1" ht="35.1" customHeight="1">
      <c r="B20" s="669"/>
      <c r="C20" s="320"/>
      <c r="D20" s="251"/>
      <c r="E20" s="251" t="s">
        <v>759</v>
      </c>
      <c r="F20" s="251"/>
      <c r="G20" s="368">
        <v>30000025</v>
      </c>
    </row>
    <row r="21" spans="2:11" s="48" customFormat="1" ht="35.1" customHeight="1">
      <c r="B21" s="318"/>
      <c r="C21" s="320"/>
      <c r="D21" s="251"/>
      <c r="E21" s="367" t="s">
        <v>758</v>
      </c>
      <c r="F21" s="368"/>
      <c r="G21" s="368">
        <v>7255.22</v>
      </c>
    </row>
    <row r="22" spans="2:11" s="48" customFormat="1" ht="35.1" customHeight="1">
      <c r="B22" s="671" t="s">
        <v>821</v>
      </c>
      <c r="C22" s="250" t="s">
        <v>446</v>
      </c>
      <c r="D22" s="96" t="s">
        <v>754</v>
      </c>
      <c r="E22" s="96" t="s">
        <v>756</v>
      </c>
      <c r="F22" s="369"/>
      <c r="G22" s="369">
        <f>327543.37</f>
        <v>327543.37</v>
      </c>
    </row>
    <row r="23" spans="2:11" s="48" customFormat="1" ht="35.1" customHeight="1" thickBot="1">
      <c r="B23" s="672"/>
      <c r="C23" s="291" t="s">
        <v>723</v>
      </c>
      <c r="D23" s="96"/>
      <c r="E23" s="96" t="s">
        <v>755</v>
      </c>
      <c r="F23" s="369"/>
      <c r="G23" s="322">
        <f>SUM(G21:G22)</f>
        <v>334798.58999999997</v>
      </c>
    </row>
    <row r="24" spans="2:11" s="48" customFormat="1" ht="35.1" customHeight="1" thickBot="1">
      <c r="B24" s="672"/>
      <c r="C24" s="290" t="s">
        <v>446</v>
      </c>
      <c r="D24" s="252"/>
      <c r="E24" s="252" t="s">
        <v>757</v>
      </c>
      <c r="F24" s="373" t="s">
        <v>837</v>
      </c>
      <c r="G24" s="434">
        <v>3958716.66</v>
      </c>
      <c r="K24" s="436"/>
    </row>
    <row r="25" spans="2:11" s="48" customFormat="1" ht="35.1" customHeight="1" thickBot="1">
      <c r="B25" s="673"/>
      <c r="C25" s="291" t="s">
        <v>723</v>
      </c>
      <c r="D25" s="190"/>
      <c r="E25" s="190"/>
      <c r="F25" s="373"/>
      <c r="G25" s="323">
        <f>+G18+G19+G20+G23+G24</f>
        <v>34547508.25</v>
      </c>
    </row>
    <row r="26" spans="2:11" s="48" customFormat="1" ht="35.1" customHeight="1">
      <c r="B26" s="374"/>
      <c r="C26" s="292"/>
      <c r="D26" s="293"/>
      <c r="E26" s="293"/>
      <c r="G26" s="294"/>
    </row>
    <row r="27" spans="2:11" s="48" customFormat="1" ht="35.1" customHeight="1">
      <c r="B27" s="406" t="s">
        <v>755</v>
      </c>
      <c r="C27" s="311" t="s">
        <v>825</v>
      </c>
      <c r="D27" s="293"/>
      <c r="E27" s="303"/>
      <c r="F27" s="294"/>
      <c r="G27" s="295"/>
    </row>
    <row r="28" spans="2:11" s="48" customFormat="1" ht="35.1" customHeight="1">
      <c r="B28" s="406"/>
      <c r="C28" s="292"/>
      <c r="D28" s="293"/>
      <c r="E28" s="293"/>
      <c r="F28" s="294"/>
      <c r="G28" s="295"/>
    </row>
    <row r="29" spans="2:11" s="48" customFormat="1" ht="35.1" customHeight="1">
      <c r="B29" s="406"/>
      <c r="C29" s="292"/>
      <c r="D29" s="293"/>
      <c r="E29" s="296"/>
      <c r="F29" s="297"/>
      <c r="G29" s="298"/>
    </row>
    <row r="30" spans="2:11" s="48" customFormat="1" ht="35.1" customHeight="1">
      <c r="B30" s="406"/>
      <c r="C30" s="292"/>
      <c r="D30" s="293"/>
      <c r="E30" s="299"/>
      <c r="F30" s="300"/>
      <c r="G30" s="301"/>
    </row>
    <row r="31" spans="2:11" s="48" customFormat="1" ht="35.1" customHeight="1">
      <c r="B31" s="406"/>
      <c r="C31" s="292"/>
      <c r="D31" s="293"/>
      <c r="E31" s="293"/>
      <c r="F31" s="294"/>
      <c r="G31" s="295"/>
    </row>
    <row r="32" spans="2:11" s="48" customFormat="1" ht="35.1" customHeight="1">
      <c r="B32" s="406"/>
      <c r="C32" s="292"/>
      <c r="D32" s="293"/>
      <c r="E32" s="293"/>
      <c r="F32" s="294"/>
      <c r="G32" s="295"/>
    </row>
    <row r="33" spans="2:10" s="48" customFormat="1" ht="35.1" customHeight="1">
      <c r="B33" s="406"/>
      <c r="C33" s="292"/>
      <c r="D33" s="293"/>
      <c r="E33" s="293"/>
      <c r="F33" s="294"/>
      <c r="G33" s="295"/>
    </row>
    <row r="34" spans="2:10" s="48" customFormat="1" ht="35.1" customHeight="1">
      <c r="B34" s="406"/>
      <c r="C34" s="292"/>
      <c r="D34" s="293"/>
      <c r="E34" s="293"/>
      <c r="F34" s="302"/>
      <c r="G34" s="49"/>
    </row>
    <row r="35" spans="2:10" s="48" customFormat="1" ht="35.1" customHeight="1">
      <c r="B35" s="406"/>
      <c r="C35" s="292"/>
      <c r="D35" s="293"/>
      <c r="E35" s="293"/>
      <c r="F35" s="303"/>
      <c r="G35" s="49"/>
    </row>
    <row r="36" spans="2:10" s="48" customFormat="1" ht="35.1" customHeight="1">
      <c r="B36" s="406"/>
      <c r="C36" s="292"/>
      <c r="D36" s="293"/>
      <c r="E36" s="293"/>
      <c r="F36" s="293"/>
      <c r="G36" s="49"/>
    </row>
    <row r="37" spans="2:10" s="48" customFormat="1" ht="35.1" customHeight="1">
      <c r="B37" s="406"/>
      <c r="C37" s="292"/>
      <c r="D37" s="293"/>
      <c r="E37" s="293"/>
      <c r="F37" s="303"/>
      <c r="G37" s="49"/>
    </row>
    <row r="38" spans="2:10" s="48" customFormat="1" ht="35.1" customHeight="1">
      <c r="B38" s="406"/>
      <c r="C38" s="311"/>
      <c r="D38" s="299"/>
      <c r="E38" s="293"/>
      <c r="F38" s="293"/>
      <c r="G38" s="312"/>
    </row>
    <row r="39" spans="2:10" s="48" customFormat="1" ht="33" customHeight="1">
      <c r="B39" s="406"/>
      <c r="C39" s="292"/>
      <c r="D39" s="293"/>
      <c r="E39" s="299"/>
      <c r="F39" s="300"/>
      <c r="G39" s="305"/>
    </row>
    <row r="40" spans="2:10" ht="30.75" customHeight="1">
      <c r="B40" s="670" t="s">
        <v>755</v>
      </c>
      <c r="C40" s="292"/>
      <c r="D40" s="293"/>
      <c r="E40" s="299"/>
      <c r="F40" s="300"/>
      <c r="G40" s="305"/>
      <c r="H40" s="78"/>
      <c r="I40" s="78"/>
      <c r="J40" s="78"/>
    </row>
    <row r="41" spans="2:10" ht="30.75" customHeight="1">
      <c r="B41" s="670"/>
      <c r="C41" s="292"/>
      <c r="D41" s="293"/>
      <c r="E41" s="299"/>
      <c r="F41" s="300"/>
      <c r="G41" s="305"/>
      <c r="H41" s="78"/>
      <c r="I41" s="78"/>
      <c r="J41" s="78"/>
    </row>
    <row r="42" spans="2:10" ht="30.75" customHeight="1">
      <c r="B42" s="670"/>
      <c r="C42" s="292"/>
      <c r="D42" s="293"/>
      <c r="E42" s="299"/>
      <c r="F42" s="300"/>
      <c r="G42" s="305"/>
      <c r="H42" s="78"/>
      <c r="I42" s="78"/>
      <c r="J42" s="78"/>
    </row>
    <row r="43" spans="2:10" ht="30.75" customHeight="1">
      <c r="B43" s="670"/>
      <c r="C43" s="292"/>
      <c r="D43" s="293"/>
      <c r="E43" s="299"/>
      <c r="F43" s="300"/>
      <c r="G43" s="305"/>
      <c r="H43" s="78"/>
      <c r="I43" s="78"/>
      <c r="J43" s="78"/>
    </row>
    <row r="44" spans="2:10" ht="30.75" customHeight="1">
      <c r="B44" s="670"/>
      <c r="C44" s="292"/>
      <c r="D44" s="293"/>
      <c r="E44" s="299"/>
      <c r="F44" s="300"/>
      <c r="G44" s="305"/>
      <c r="H44" s="78"/>
      <c r="I44" s="78"/>
      <c r="J44" s="78"/>
    </row>
    <row r="45" spans="2:10" ht="30.75" customHeight="1">
      <c r="B45" s="670"/>
      <c r="C45" s="292"/>
      <c r="D45" s="293"/>
      <c r="E45" s="299"/>
      <c r="F45" s="300"/>
      <c r="G45" s="305"/>
      <c r="H45" s="78"/>
      <c r="I45" s="78"/>
      <c r="J45" s="78"/>
    </row>
    <row r="46" spans="2:10" ht="30.75" customHeight="1">
      <c r="B46" s="670"/>
      <c r="C46" s="292"/>
      <c r="D46" s="293"/>
      <c r="E46" s="299"/>
      <c r="F46" s="300"/>
      <c r="G46" s="305"/>
      <c r="H46" s="78"/>
      <c r="I46" s="78"/>
      <c r="J46" s="78"/>
    </row>
    <row r="47" spans="2:10" ht="30.75" customHeight="1">
      <c r="B47" s="670"/>
      <c r="C47" s="292"/>
      <c r="D47" s="293"/>
      <c r="E47" s="299"/>
      <c r="F47" s="300"/>
      <c r="G47" s="305"/>
      <c r="H47" s="78"/>
      <c r="I47" s="78"/>
      <c r="J47" s="78"/>
    </row>
    <row r="48" spans="2:10" ht="30.75" customHeight="1">
      <c r="B48" s="670"/>
      <c r="C48" s="292"/>
      <c r="D48" s="293"/>
      <c r="E48" s="299"/>
      <c r="F48" s="300"/>
      <c r="G48" s="305"/>
      <c r="H48" s="78"/>
      <c r="I48" s="78"/>
      <c r="J48" s="78"/>
    </row>
    <row r="49" spans="1:10" ht="30.75" customHeight="1">
      <c r="B49" s="670"/>
      <c r="C49" s="292"/>
      <c r="D49" s="293"/>
      <c r="E49" s="299"/>
      <c r="F49" s="300"/>
      <c r="G49" s="305"/>
      <c r="H49" s="78"/>
      <c r="I49" s="78"/>
      <c r="J49" s="78"/>
    </row>
    <row r="50" spans="1:10" ht="30.75" customHeight="1">
      <c r="B50" s="670"/>
      <c r="C50" s="292"/>
      <c r="D50" s="293"/>
      <c r="E50" s="293"/>
      <c r="F50" s="294"/>
      <c r="G50" s="306"/>
      <c r="H50" s="78"/>
      <c r="I50" s="78"/>
      <c r="J50" s="78"/>
    </row>
    <row r="51" spans="1:10" ht="32.25" customHeight="1">
      <c r="B51" s="670"/>
      <c r="C51" s="311"/>
      <c r="D51" s="293"/>
      <c r="E51" s="293"/>
      <c r="F51" s="306"/>
      <c r="G51" s="306"/>
    </row>
    <row r="52" spans="1:10" ht="36.75" customHeight="1">
      <c r="B52" s="670"/>
      <c r="C52" s="311"/>
      <c r="D52" s="293"/>
      <c r="E52" s="293"/>
      <c r="F52" s="306"/>
      <c r="G52" s="309"/>
    </row>
    <row r="53" spans="1:10" ht="30" customHeight="1">
      <c r="B53" s="670"/>
      <c r="C53" s="311"/>
      <c r="D53" s="293"/>
      <c r="E53" s="293"/>
      <c r="F53" s="295"/>
      <c r="G53" s="310"/>
    </row>
    <row r="54" spans="1:10" ht="30" customHeight="1">
      <c r="B54" s="304"/>
      <c r="C54" s="311"/>
      <c r="D54" s="293"/>
      <c r="E54" s="293"/>
      <c r="F54" s="295"/>
      <c r="G54" s="310"/>
    </row>
    <row r="55" spans="1:10" ht="30" customHeight="1">
      <c r="B55" s="304"/>
      <c r="C55" s="292"/>
      <c r="D55" s="293"/>
      <c r="E55" s="293"/>
      <c r="F55" s="303"/>
      <c r="G55" s="303"/>
    </row>
    <row r="56" spans="1:10" ht="31.5" customHeight="1">
      <c r="B56" s="307" t="s">
        <v>755</v>
      </c>
      <c r="C56" s="292"/>
      <c r="D56" s="293"/>
      <c r="E56" s="293"/>
      <c r="F56" s="303"/>
      <c r="G56" s="303"/>
    </row>
    <row r="57" spans="1:10" ht="31.5" customHeight="1">
      <c r="B57" s="308"/>
      <c r="C57" s="292"/>
      <c r="D57" s="293"/>
      <c r="E57" s="293"/>
      <c r="F57" s="303"/>
      <c r="G57" s="303"/>
    </row>
    <row r="58" spans="1:10" ht="31.5" customHeight="1">
      <c r="B58" s="308"/>
      <c r="C58" s="292"/>
      <c r="D58" s="293"/>
      <c r="E58" s="293"/>
      <c r="F58" s="303"/>
      <c r="G58" s="303"/>
    </row>
    <row r="59" spans="1:10" ht="31.5" customHeight="1">
      <c r="B59" s="308"/>
      <c r="C59" s="292"/>
      <c r="D59" s="293"/>
      <c r="E59" s="293"/>
      <c r="F59" s="303"/>
      <c r="G59" s="303"/>
    </row>
    <row r="60" spans="1:10" ht="31.5" customHeight="1">
      <c r="B60" s="308"/>
      <c r="C60" s="292"/>
      <c r="D60" s="293"/>
      <c r="E60" s="293"/>
      <c r="F60" s="293"/>
      <c r="G60" s="303"/>
    </row>
    <row r="61" spans="1:10" ht="31.5" customHeight="1">
      <c r="B61" s="308"/>
      <c r="C61" s="292"/>
      <c r="D61" s="293"/>
      <c r="E61" s="293"/>
      <c r="F61" s="293"/>
      <c r="G61" s="303"/>
    </row>
    <row r="62" spans="1:10" ht="31.5" customHeight="1">
      <c r="B62" s="308"/>
      <c r="C62" s="292"/>
      <c r="D62" s="293"/>
      <c r="E62" s="293"/>
      <c r="F62" s="293"/>
      <c r="G62" s="303"/>
    </row>
    <row r="63" spans="1:10" ht="31.5" customHeight="1">
      <c r="B63" s="308"/>
      <c r="C63" s="292"/>
      <c r="D63" s="293"/>
      <c r="E63" s="293"/>
      <c r="F63" s="293"/>
      <c r="G63" s="293"/>
    </row>
    <row r="64" spans="1:10" ht="31.5" customHeight="1">
      <c r="B64" s="308"/>
      <c r="C64" s="292"/>
      <c r="D64" s="293"/>
      <c r="E64" s="293"/>
      <c r="F64" s="293"/>
      <c r="G64" s="303"/>
    </row>
    <row r="65" spans="2:7" ht="32.25" customHeight="1">
      <c r="B65" s="308"/>
      <c r="C65" s="292"/>
      <c r="D65" s="293"/>
      <c r="E65" s="293"/>
      <c r="F65" s="293"/>
      <c r="G65" s="293"/>
    </row>
    <row r="66" spans="2:7" ht="32.25" customHeight="1">
      <c r="B66" s="308"/>
      <c r="C66" s="292"/>
      <c r="D66" s="293"/>
      <c r="E66" s="293"/>
      <c r="F66" s="293"/>
      <c r="G66" s="293"/>
    </row>
    <row r="67" spans="2:7" ht="27" customHeight="1">
      <c r="B67" s="308"/>
      <c r="C67" s="311"/>
      <c r="D67" s="299"/>
      <c r="E67" s="299"/>
      <c r="F67" s="299"/>
      <c r="G67" s="313"/>
    </row>
    <row r="68" spans="2:7" ht="36" customHeight="1">
      <c r="B68" s="308"/>
      <c r="C68" s="91"/>
      <c r="D68" s="90"/>
      <c r="E68" s="90"/>
      <c r="F68" s="90"/>
      <c r="G68" s="90"/>
    </row>
    <row r="69" spans="2:7" ht="20.25">
      <c r="B69" s="90"/>
      <c r="C69" s="20"/>
      <c r="D69" s="274"/>
      <c r="F69" s="78"/>
      <c r="G69" s="78"/>
    </row>
    <row r="70" spans="2:7" ht="23.25">
      <c r="B70" s="249"/>
      <c r="C70" s="91"/>
      <c r="D70" s="90"/>
      <c r="E70" s="73"/>
      <c r="F70" s="90"/>
      <c r="G70" s="90"/>
    </row>
    <row r="71" spans="2:7" ht="20.25">
      <c r="B71" s="90"/>
      <c r="C71" s="91"/>
      <c r="D71" s="90"/>
      <c r="E71" s="90"/>
      <c r="F71" s="90"/>
      <c r="G71" s="90"/>
    </row>
    <row r="72" spans="2:7" ht="20.25">
      <c r="B72" s="90"/>
    </row>
  </sheetData>
  <sheetProtection password="8E68" sheet="1" objects="1" scenarios="1"/>
  <mergeCells count="4">
    <mergeCell ref="B7:G7"/>
    <mergeCell ref="B14:B20"/>
    <mergeCell ref="B40:B53"/>
    <mergeCell ref="B22:B25"/>
  </mergeCells>
  <printOptions horizontalCentered="1"/>
  <pageMargins left="0.43307086614173201" right="0.43307086614173201" top="0.74803149606299202" bottom="0.74803149606299202" header="0.31496062992126" footer="0.31496062992126"/>
  <pageSetup scale="40" orientation="portrait"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sheetPr codeName="Sheet14"/>
  <dimension ref="A1:N54"/>
  <sheetViews>
    <sheetView zoomScale="75" zoomScaleNormal="75" workbookViewId="0">
      <selection sqref="A1:XFD1048576"/>
    </sheetView>
  </sheetViews>
  <sheetFormatPr defaultRowHeight="12.75"/>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07" customFormat="1" ht="15">
      <c r="L1" s="227" t="s">
        <v>639</v>
      </c>
    </row>
    <row r="2" spans="1:14" s="207" customFormat="1" ht="15"/>
    <row r="3" spans="1:14" s="207" customFormat="1" ht="15.75" customHeight="1">
      <c r="A3" s="676" t="s">
        <v>649</v>
      </c>
      <c r="B3" s="676"/>
      <c r="C3" s="676"/>
      <c r="D3" s="676"/>
      <c r="E3" s="676"/>
      <c r="F3" s="676"/>
      <c r="G3" s="676"/>
      <c r="H3" s="676"/>
      <c r="I3" s="676"/>
      <c r="J3" s="676"/>
      <c r="K3" s="676"/>
      <c r="L3" s="676"/>
    </row>
    <row r="4" spans="1:14" s="207" customFormat="1" ht="15"/>
    <row r="5" spans="1:14" s="207" customFormat="1" ht="15.75" thickBot="1">
      <c r="A5" s="211"/>
      <c r="B5" s="211"/>
      <c r="C5" s="211"/>
      <c r="D5" s="211"/>
      <c r="E5" s="211"/>
      <c r="F5" s="211"/>
      <c r="G5" s="228" t="s">
        <v>748</v>
      </c>
    </row>
    <row r="6" spans="1:14" s="207" customFormat="1" ht="90.75" customHeight="1" thickBot="1">
      <c r="A6" s="224" t="s">
        <v>618</v>
      </c>
      <c r="B6" s="222" t="s">
        <v>734</v>
      </c>
      <c r="C6" s="216" t="s">
        <v>746</v>
      </c>
      <c r="D6" s="216" t="s">
        <v>735</v>
      </c>
      <c r="E6" s="216" t="s">
        <v>736</v>
      </c>
      <c r="F6" s="216" t="s">
        <v>737</v>
      </c>
      <c r="G6" s="222" t="s">
        <v>739</v>
      </c>
      <c r="I6" s="208"/>
      <c r="J6" s="208"/>
    </row>
    <row r="7" spans="1:14" s="207" customFormat="1" ht="12.75" customHeight="1">
      <c r="A7" s="225">
        <v>1</v>
      </c>
      <c r="B7" s="214" t="s">
        <v>760</v>
      </c>
      <c r="C7" s="217"/>
      <c r="D7" s="231"/>
      <c r="E7" s="231"/>
      <c r="F7" s="231"/>
      <c r="G7" s="232"/>
      <c r="H7" s="209"/>
      <c r="I7" s="209"/>
      <c r="J7" s="209"/>
    </row>
    <row r="8" spans="1:14" s="207" customFormat="1" ht="15">
      <c r="A8" s="226">
        <v>2</v>
      </c>
      <c r="B8" s="215" t="s">
        <v>761</v>
      </c>
      <c r="C8" s="218"/>
      <c r="D8" s="233"/>
      <c r="E8" s="233"/>
      <c r="F8" s="233"/>
      <c r="G8" s="234"/>
      <c r="H8" s="209"/>
      <c r="I8" s="209"/>
      <c r="J8" s="209"/>
    </row>
    <row r="9" spans="1:14" s="207" customFormat="1" ht="15">
      <c r="A9" s="226">
        <v>3</v>
      </c>
      <c r="B9" s="215"/>
      <c r="C9" s="218"/>
      <c r="D9" s="233"/>
      <c r="E9" s="233"/>
      <c r="F9" s="233"/>
      <c r="G9" s="234"/>
      <c r="H9" s="209"/>
      <c r="I9" s="209"/>
      <c r="J9" s="209"/>
    </row>
    <row r="10" spans="1:14" s="207" customFormat="1" ht="15">
      <c r="A10" s="226">
        <v>4</v>
      </c>
      <c r="B10" s="215"/>
      <c r="C10" s="218"/>
      <c r="D10" s="233"/>
      <c r="E10" s="233"/>
      <c r="F10" s="233"/>
      <c r="G10" s="234"/>
      <c r="H10" s="209"/>
      <c r="I10" s="209"/>
      <c r="J10" s="209"/>
    </row>
    <row r="11" spans="1:14" s="207" customFormat="1" ht="15">
      <c r="A11" s="226">
        <v>5</v>
      </c>
      <c r="B11" s="215"/>
      <c r="C11" s="218"/>
      <c r="D11" s="233"/>
      <c r="E11" s="233"/>
      <c r="F11" s="233"/>
      <c r="G11" s="234"/>
      <c r="H11" s="209"/>
      <c r="I11" s="209"/>
      <c r="J11" s="209"/>
    </row>
    <row r="12" spans="1:14" s="207" customFormat="1" ht="15">
      <c r="A12" s="226">
        <v>6</v>
      </c>
      <c r="B12" s="215"/>
      <c r="C12" s="218"/>
      <c r="D12" s="233"/>
      <c r="E12" s="233"/>
      <c r="F12" s="233"/>
      <c r="G12" s="234"/>
      <c r="H12" s="209"/>
      <c r="I12" s="209"/>
      <c r="J12" s="209"/>
      <c r="N12" s="382"/>
    </row>
    <row r="13" spans="1:14" s="207" customFormat="1" ht="15">
      <c r="A13" s="226">
        <v>7</v>
      </c>
      <c r="B13" s="215"/>
      <c r="C13" s="218"/>
      <c r="D13" s="233"/>
      <c r="E13" s="233"/>
      <c r="F13" s="233"/>
      <c r="G13" s="234"/>
      <c r="H13" s="209"/>
      <c r="I13" s="209"/>
      <c r="J13" s="209"/>
      <c r="N13" s="383"/>
    </row>
    <row r="14" spans="1:14" s="207" customFormat="1" ht="15.75" thickBot="1">
      <c r="A14" s="393">
        <v>8</v>
      </c>
      <c r="B14" s="405"/>
      <c r="C14" s="219"/>
      <c r="D14" s="235"/>
      <c r="E14" s="235"/>
      <c r="F14" s="235"/>
      <c r="G14" s="236"/>
      <c r="H14" s="209"/>
      <c r="I14" s="209"/>
      <c r="J14" s="209"/>
      <c r="N14" s="384"/>
    </row>
    <row r="15" spans="1:14" s="207" customFormat="1" ht="15.75" thickBot="1">
      <c r="A15" s="689"/>
      <c r="B15" s="690"/>
      <c r="C15" s="220"/>
      <c r="D15" s="220"/>
      <c r="E15" s="221"/>
      <c r="F15" s="321"/>
      <c r="G15" s="223"/>
      <c r="H15" s="210"/>
      <c r="I15" s="210"/>
      <c r="J15" s="210"/>
      <c r="N15" s="384"/>
    </row>
    <row r="16" spans="1:14" s="207" customFormat="1" ht="15">
      <c r="A16" s="209"/>
      <c r="B16" s="237"/>
      <c r="C16" s="241"/>
      <c r="D16" s="241"/>
      <c r="E16" s="242"/>
      <c r="F16" s="243"/>
      <c r="G16" s="242"/>
      <c r="H16" s="210"/>
      <c r="I16" s="210"/>
      <c r="J16" s="210"/>
      <c r="N16" s="385"/>
    </row>
    <row r="17" spans="1:14" s="207" customFormat="1" ht="15.75">
      <c r="A17" s="238" t="s">
        <v>747</v>
      </c>
      <c r="B17" s="209"/>
      <c r="C17" s="241"/>
      <c r="D17" s="241"/>
      <c r="E17" s="242"/>
      <c r="F17" s="242"/>
      <c r="G17" s="242"/>
      <c r="H17" s="210"/>
      <c r="I17" s="210"/>
      <c r="J17" s="210"/>
      <c r="N17" s="385"/>
    </row>
    <row r="18" spans="1:14" s="207" customFormat="1" ht="15.75" thickBot="1">
      <c r="A18" s="211"/>
      <c r="B18" s="211"/>
      <c r="C18" s="211"/>
      <c r="D18" s="211"/>
      <c r="E18" s="211"/>
      <c r="F18" s="211"/>
      <c r="G18" s="211"/>
      <c r="H18" s="211"/>
      <c r="L18" s="228" t="s">
        <v>748</v>
      </c>
      <c r="N18" s="386"/>
    </row>
    <row r="19" spans="1:14" s="207" customFormat="1" ht="15">
      <c r="A19" s="685" t="s">
        <v>618</v>
      </c>
      <c r="B19" s="687" t="s">
        <v>734</v>
      </c>
      <c r="C19" s="677" t="s">
        <v>740</v>
      </c>
      <c r="D19" s="678"/>
      <c r="E19" s="679" t="s">
        <v>778</v>
      </c>
      <c r="F19" s="680"/>
      <c r="G19" s="681" t="s">
        <v>779</v>
      </c>
      <c r="H19" s="681"/>
      <c r="I19" s="682" t="s">
        <v>780</v>
      </c>
      <c r="J19" s="683"/>
      <c r="K19" s="684" t="s">
        <v>781</v>
      </c>
      <c r="L19" s="683"/>
      <c r="N19" s="384"/>
    </row>
    <row r="20" spans="1:14" s="207" customFormat="1" ht="22.5" customHeight="1" thickBot="1">
      <c r="A20" s="686"/>
      <c r="B20" s="688"/>
      <c r="C20" s="213" t="s">
        <v>742</v>
      </c>
      <c r="D20" s="212" t="s">
        <v>741</v>
      </c>
      <c r="E20" s="213" t="s">
        <v>742</v>
      </c>
      <c r="F20" s="212" t="s">
        <v>741</v>
      </c>
      <c r="G20" s="213" t="s">
        <v>742</v>
      </c>
      <c r="H20" s="212" t="s">
        <v>741</v>
      </c>
      <c r="I20" s="213" t="s">
        <v>742</v>
      </c>
      <c r="J20" s="212" t="s">
        <v>741</v>
      </c>
      <c r="K20" s="213" t="s">
        <v>742</v>
      </c>
      <c r="L20" s="212" t="s">
        <v>741</v>
      </c>
      <c r="N20" s="242"/>
    </row>
    <row r="21" spans="1:14" s="207" customFormat="1" ht="15">
      <c r="A21" s="239">
        <v>1</v>
      </c>
      <c r="B21" s="395" t="s">
        <v>768</v>
      </c>
      <c r="C21" s="408">
        <v>3000</v>
      </c>
      <c r="D21" s="394"/>
      <c r="E21" s="427">
        <v>0</v>
      </c>
      <c r="F21" s="427">
        <v>0</v>
      </c>
      <c r="G21" s="408">
        <v>0</v>
      </c>
      <c r="H21" s="433">
        <v>0</v>
      </c>
      <c r="I21" s="408">
        <v>0</v>
      </c>
      <c r="J21" s="229"/>
      <c r="K21" s="408">
        <v>3000</v>
      </c>
      <c r="L21" s="229"/>
      <c r="N21" s="385"/>
    </row>
    <row r="22" spans="1:14" s="207" customFormat="1" ht="30">
      <c r="A22" s="225">
        <f>+A21+1</f>
        <v>2</v>
      </c>
      <c r="B22" s="395" t="s">
        <v>791</v>
      </c>
      <c r="C22" s="408">
        <v>4600</v>
      </c>
      <c r="D22" s="394"/>
      <c r="E22" s="427">
        <v>0</v>
      </c>
      <c r="F22" s="427">
        <v>0</v>
      </c>
      <c r="G22" s="409">
        <v>2300</v>
      </c>
      <c r="H22" s="430">
        <v>0</v>
      </c>
      <c r="I22" s="409">
        <v>3450</v>
      </c>
      <c r="J22" s="229"/>
      <c r="K22" s="409">
        <f>1150+I22</f>
        <v>4600</v>
      </c>
      <c r="L22" s="229"/>
      <c r="N22" s="385"/>
    </row>
    <row r="23" spans="1:14" s="207" customFormat="1" ht="33" customHeight="1">
      <c r="A23" s="225">
        <f t="shared" ref="A23:A35" si="0">+A22+1</f>
        <v>3</v>
      </c>
      <c r="B23" s="395" t="s">
        <v>769</v>
      </c>
      <c r="C23" s="408">
        <v>3600</v>
      </c>
      <c r="D23" s="394"/>
      <c r="E23" s="428">
        <v>0</v>
      </c>
      <c r="F23" s="428">
        <v>0</v>
      </c>
      <c r="G23" s="409">
        <v>1200</v>
      </c>
      <c r="H23" s="431">
        <v>0</v>
      </c>
      <c r="I23" s="409">
        <v>2400</v>
      </c>
      <c r="J23" s="230"/>
      <c r="K23" s="409">
        <f>1200+I23</f>
        <v>3600</v>
      </c>
      <c r="L23" s="230"/>
      <c r="N23" s="242"/>
    </row>
    <row r="24" spans="1:14" s="207" customFormat="1" ht="30">
      <c r="A24" s="225">
        <f t="shared" si="0"/>
        <v>4</v>
      </c>
      <c r="B24" s="395" t="s">
        <v>792</v>
      </c>
      <c r="C24" s="408">
        <v>1500</v>
      </c>
      <c r="D24" s="394"/>
      <c r="E24" s="428">
        <v>0</v>
      </c>
      <c r="F24" s="428">
        <v>0</v>
      </c>
      <c r="G24" s="409">
        <v>500</v>
      </c>
      <c r="H24" s="431">
        <v>0</v>
      </c>
      <c r="I24" s="409">
        <v>1000</v>
      </c>
      <c r="J24" s="230"/>
      <c r="K24" s="409">
        <f>500+I24</f>
        <v>1500</v>
      </c>
      <c r="L24" s="230"/>
      <c r="N24" s="385"/>
    </row>
    <row r="25" spans="1:14" s="207" customFormat="1" ht="33.75" customHeight="1">
      <c r="A25" s="225">
        <f t="shared" si="0"/>
        <v>5</v>
      </c>
      <c r="B25" s="395" t="s">
        <v>770</v>
      </c>
      <c r="C25" s="408">
        <v>1600</v>
      </c>
      <c r="D25" s="394"/>
      <c r="E25" s="428">
        <v>0</v>
      </c>
      <c r="F25" s="428">
        <v>0</v>
      </c>
      <c r="G25" s="409">
        <v>800</v>
      </c>
      <c r="H25" s="431">
        <v>0</v>
      </c>
      <c r="I25" s="409">
        <v>1200</v>
      </c>
      <c r="J25" s="230"/>
      <c r="K25" s="409">
        <f>400+I25</f>
        <v>1600</v>
      </c>
      <c r="L25" s="230"/>
      <c r="N25" s="385"/>
    </row>
    <row r="26" spans="1:14" s="207" customFormat="1" ht="27.75" customHeight="1">
      <c r="A26" s="225">
        <f t="shared" si="0"/>
        <v>6</v>
      </c>
      <c r="B26" s="395" t="s">
        <v>793</v>
      </c>
      <c r="C26" s="408">
        <v>350</v>
      </c>
      <c r="D26" s="394"/>
      <c r="E26" s="428">
        <v>0</v>
      </c>
      <c r="F26" s="428">
        <v>0</v>
      </c>
      <c r="G26" s="409">
        <v>0</v>
      </c>
      <c r="H26" s="431">
        <v>0</v>
      </c>
      <c r="I26" s="409">
        <v>0</v>
      </c>
      <c r="J26" s="230"/>
      <c r="K26" s="411">
        <f>350+I26</f>
        <v>350</v>
      </c>
      <c r="L26" s="230"/>
      <c r="N26" s="242"/>
    </row>
    <row r="27" spans="1:14" s="207" customFormat="1" ht="25.5" customHeight="1">
      <c r="A27" s="225">
        <f t="shared" si="0"/>
        <v>7</v>
      </c>
      <c r="B27" s="395" t="s">
        <v>794</v>
      </c>
      <c r="C27" s="408">
        <v>1400</v>
      </c>
      <c r="D27" s="394"/>
      <c r="E27" s="428">
        <v>0</v>
      </c>
      <c r="F27" s="428">
        <v>0</v>
      </c>
      <c r="G27" s="410">
        <v>700</v>
      </c>
      <c r="H27" s="431">
        <v>0</v>
      </c>
      <c r="I27" s="410">
        <v>1050</v>
      </c>
      <c r="J27" s="230"/>
      <c r="K27" s="412">
        <f>350+I27</f>
        <v>1400</v>
      </c>
      <c r="L27" s="230"/>
      <c r="N27" s="385"/>
    </row>
    <row r="28" spans="1:14" s="207" customFormat="1" ht="33" customHeight="1">
      <c r="A28" s="225">
        <f t="shared" si="0"/>
        <v>8</v>
      </c>
      <c r="B28" s="395" t="s">
        <v>795</v>
      </c>
      <c r="C28" s="408">
        <v>1600</v>
      </c>
      <c r="D28" s="394"/>
      <c r="E28" s="428">
        <v>0</v>
      </c>
      <c r="F28" s="428">
        <v>0</v>
      </c>
      <c r="G28" s="410">
        <v>800</v>
      </c>
      <c r="H28" s="431">
        <v>0</v>
      </c>
      <c r="I28" s="410">
        <v>1200</v>
      </c>
      <c r="J28" s="230"/>
      <c r="K28" s="412">
        <f>400+I28</f>
        <v>1600</v>
      </c>
      <c r="L28" s="230"/>
      <c r="N28" s="385"/>
    </row>
    <row r="29" spans="1:14" s="207" customFormat="1" ht="25.5" customHeight="1">
      <c r="A29" s="225">
        <f t="shared" si="0"/>
        <v>9</v>
      </c>
      <c r="B29" s="395" t="s">
        <v>796</v>
      </c>
      <c r="C29" s="408">
        <v>960</v>
      </c>
      <c r="D29" s="394"/>
      <c r="E29" s="428">
        <v>0</v>
      </c>
      <c r="F29" s="428">
        <v>0</v>
      </c>
      <c r="G29" s="410">
        <v>480</v>
      </c>
      <c r="H29" s="431">
        <v>0</v>
      </c>
      <c r="I29" s="410">
        <v>720</v>
      </c>
      <c r="J29" s="230"/>
      <c r="K29" s="410">
        <f>240+I29</f>
        <v>960</v>
      </c>
      <c r="L29" s="230"/>
      <c r="N29" s="385"/>
    </row>
    <row r="30" spans="1:14" s="207" customFormat="1" ht="29.25" customHeight="1">
      <c r="A30" s="225">
        <f t="shared" si="0"/>
        <v>10</v>
      </c>
      <c r="B30" s="395" t="s">
        <v>797</v>
      </c>
      <c r="C30" s="408">
        <v>1200</v>
      </c>
      <c r="D30" s="394"/>
      <c r="E30" s="429">
        <v>0</v>
      </c>
      <c r="F30" s="429">
        <v>0</v>
      </c>
      <c r="G30" s="410">
        <v>600</v>
      </c>
      <c r="H30" s="432">
        <v>0</v>
      </c>
      <c r="I30" s="410">
        <v>900</v>
      </c>
      <c r="J30" s="350"/>
      <c r="K30" s="410">
        <f>300+I30</f>
        <v>1200</v>
      </c>
      <c r="L30" s="350"/>
      <c r="N30" s="384"/>
    </row>
    <row r="31" spans="1:14" s="207" customFormat="1" ht="29.25" customHeight="1">
      <c r="A31" s="225">
        <f t="shared" si="0"/>
        <v>11</v>
      </c>
      <c r="B31" s="395" t="s">
        <v>798</v>
      </c>
      <c r="C31" s="408">
        <v>1600</v>
      </c>
      <c r="D31" s="394"/>
      <c r="E31" s="429">
        <v>0</v>
      </c>
      <c r="F31" s="429">
        <v>0</v>
      </c>
      <c r="G31" s="410">
        <v>800</v>
      </c>
      <c r="H31" s="432">
        <v>0</v>
      </c>
      <c r="I31" s="410">
        <v>1200</v>
      </c>
      <c r="J31" s="350"/>
      <c r="K31" s="410">
        <f>400+I31</f>
        <v>1600</v>
      </c>
      <c r="L31" s="350"/>
      <c r="N31" s="384"/>
    </row>
    <row r="32" spans="1:14" s="207" customFormat="1" ht="29.25" customHeight="1">
      <c r="A32" s="225">
        <f t="shared" si="0"/>
        <v>12</v>
      </c>
      <c r="B32" s="395" t="s">
        <v>799</v>
      </c>
      <c r="C32" s="408">
        <v>6000</v>
      </c>
      <c r="D32" s="394"/>
      <c r="E32" s="429">
        <v>0</v>
      </c>
      <c r="F32" s="429">
        <v>0</v>
      </c>
      <c r="G32" s="410">
        <v>3000</v>
      </c>
      <c r="H32" s="432">
        <v>0</v>
      </c>
      <c r="I32" s="410">
        <v>4500</v>
      </c>
      <c r="J32" s="350"/>
      <c r="K32" s="410">
        <f>1500+I32</f>
        <v>6000</v>
      </c>
      <c r="L32" s="350"/>
      <c r="N32" s="384"/>
    </row>
    <row r="33" spans="1:14" s="207" customFormat="1" ht="33.75" customHeight="1">
      <c r="A33" s="225">
        <f t="shared" si="0"/>
        <v>13</v>
      </c>
      <c r="B33" s="395" t="s">
        <v>771</v>
      </c>
      <c r="C33" s="408">
        <v>4000</v>
      </c>
      <c r="D33" s="394"/>
      <c r="E33" s="429">
        <v>0</v>
      </c>
      <c r="F33" s="429">
        <v>0</v>
      </c>
      <c r="G33" s="410">
        <v>2000</v>
      </c>
      <c r="H33" s="432">
        <v>0</v>
      </c>
      <c r="I33" s="410">
        <v>3000</v>
      </c>
      <c r="J33" s="350"/>
      <c r="K33" s="410">
        <f>1000+I33</f>
        <v>4000</v>
      </c>
      <c r="L33" s="350"/>
      <c r="N33" s="384"/>
    </row>
    <row r="34" spans="1:14" ht="30" customHeight="1">
      <c r="A34" s="225">
        <f t="shared" si="0"/>
        <v>14</v>
      </c>
      <c r="B34" s="395" t="s">
        <v>800</v>
      </c>
      <c r="C34" s="408">
        <v>600</v>
      </c>
      <c r="D34" s="394"/>
      <c r="E34" s="429">
        <v>0</v>
      </c>
      <c r="F34" s="429">
        <v>0</v>
      </c>
      <c r="G34" s="410">
        <v>300</v>
      </c>
      <c r="H34" s="432">
        <v>0</v>
      </c>
      <c r="I34" s="410">
        <v>450</v>
      </c>
      <c r="J34" s="350"/>
      <c r="K34" s="412">
        <f>150+I34</f>
        <v>600</v>
      </c>
      <c r="L34" s="350"/>
      <c r="N34" s="384"/>
    </row>
    <row r="35" spans="1:14" ht="30.75" customHeight="1" thickBot="1">
      <c r="A35" s="225">
        <f t="shared" si="0"/>
        <v>15</v>
      </c>
      <c r="B35" s="395" t="s">
        <v>801</v>
      </c>
      <c r="C35" s="408">
        <v>2400</v>
      </c>
      <c r="D35" s="394"/>
      <c r="E35" s="429">
        <v>0</v>
      </c>
      <c r="F35" s="429">
        <v>0</v>
      </c>
      <c r="G35" s="410">
        <v>1200</v>
      </c>
      <c r="H35" s="432">
        <v>0</v>
      </c>
      <c r="I35" s="410">
        <v>1800</v>
      </c>
      <c r="J35" s="350"/>
      <c r="K35" s="410">
        <f>600+I35</f>
        <v>2400</v>
      </c>
      <c r="L35" s="350"/>
      <c r="N35" s="383"/>
    </row>
    <row r="36" spans="1:14" ht="24" customHeight="1" thickBot="1">
      <c r="A36" s="674" t="s">
        <v>738</v>
      </c>
      <c r="B36" s="675"/>
      <c r="C36" s="400">
        <f>SUM(C21:C35)</f>
        <v>34410</v>
      </c>
      <c r="D36" s="401"/>
      <c r="E36" s="400">
        <f>SUM(E21:E35)</f>
        <v>0</v>
      </c>
      <c r="F36" s="402">
        <f>SUM(F21:F35)</f>
        <v>0</v>
      </c>
      <c r="G36" s="400">
        <f>SUM(G21:G35)</f>
        <v>14680</v>
      </c>
      <c r="H36" s="403"/>
      <c r="I36" s="404">
        <f t="shared" ref="I36:K36" si="1">SUM(I21:I35)</f>
        <v>22870</v>
      </c>
      <c r="J36" s="400"/>
      <c r="K36" s="400">
        <f t="shared" si="1"/>
        <v>34410</v>
      </c>
      <c r="L36" s="401"/>
      <c r="N36" s="387"/>
    </row>
    <row r="37" spans="1:14">
      <c r="A37" s="240"/>
      <c r="N37" s="387"/>
    </row>
    <row r="38" spans="1:14">
      <c r="B38" s="276"/>
      <c r="C38" s="351"/>
    </row>
    <row r="39" spans="1:14" ht="15.75">
      <c r="B39" s="238" t="s">
        <v>825</v>
      </c>
    </row>
    <row r="40" spans="1:14">
      <c r="B40" s="381"/>
    </row>
    <row r="41" spans="1:14">
      <c r="B41" s="396"/>
    </row>
    <row r="42" spans="1:14">
      <c r="B42" s="381"/>
    </row>
    <row r="43" spans="1:14">
      <c r="B43" s="397"/>
    </row>
    <row r="44" spans="1:14">
      <c r="B44" s="397"/>
    </row>
    <row r="45" spans="1:14">
      <c r="B45" s="396"/>
    </row>
    <row r="46" spans="1:14">
      <c r="B46" s="396"/>
    </row>
    <row r="47" spans="1:14">
      <c r="B47" s="385"/>
    </row>
    <row r="48" spans="1:14">
      <c r="B48" s="398"/>
    </row>
    <row r="49" spans="2:2">
      <c r="B49" s="399"/>
    </row>
    <row r="50" spans="2:2">
      <c r="B50" s="399"/>
    </row>
    <row r="51" spans="2:2">
      <c r="B51" s="398"/>
    </row>
    <row r="52" spans="2:2">
      <c r="B52" s="398"/>
    </row>
    <row r="53" spans="2:2">
      <c r="B53" s="383"/>
    </row>
    <row r="54" spans="2:2">
      <c r="B54" s="387"/>
    </row>
  </sheetData>
  <sheetProtection password="8E68" sheet="1" objects="1" scenarios="1"/>
  <mergeCells count="10">
    <mergeCell ref="A36:B36"/>
    <mergeCell ref="A3:L3"/>
    <mergeCell ref="C19:D19"/>
    <mergeCell ref="E19:F19"/>
    <mergeCell ref="G19:H19"/>
    <mergeCell ref="I19:J19"/>
    <mergeCell ref="K19:L19"/>
    <mergeCell ref="A19:A20"/>
    <mergeCell ref="B19:B20"/>
    <mergeCell ref="A15:B15"/>
  </mergeCells>
  <printOptions horizontalCentered="1"/>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G76"/>
  <sheetViews>
    <sheetView zoomScale="75" zoomScaleNormal="75" workbookViewId="0">
      <selection sqref="A1:XFD1048576"/>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c r="B2" s="155" t="s">
        <v>767</v>
      </c>
      <c r="C2" s="156"/>
      <c r="D2" s="156"/>
      <c r="E2" s="156"/>
      <c r="F2" s="156"/>
      <c r="G2" s="157" t="s">
        <v>650</v>
      </c>
    </row>
    <row r="3" spans="2:7">
      <c r="B3" s="155" t="s">
        <v>764</v>
      </c>
      <c r="C3" s="156"/>
      <c r="D3" s="156"/>
      <c r="E3" s="156"/>
      <c r="F3" s="156"/>
      <c r="G3" s="156"/>
    </row>
    <row r="4" spans="2:7" ht="15.75">
      <c r="B4" s="158"/>
      <c r="C4" s="159"/>
      <c r="D4" s="159"/>
      <c r="E4" s="159"/>
      <c r="F4" s="159"/>
      <c r="G4" s="159"/>
    </row>
    <row r="5" spans="2:7" ht="51.75" customHeight="1">
      <c r="B5" s="707" t="s">
        <v>722</v>
      </c>
      <c r="C5" s="707"/>
      <c r="D5" s="707"/>
      <c r="E5" s="707"/>
      <c r="F5" s="707"/>
      <c r="G5" s="707"/>
    </row>
    <row r="6" spans="2:7">
      <c r="B6" s="708" t="s">
        <v>807</v>
      </c>
      <c r="C6" s="708"/>
      <c r="D6" s="708"/>
      <c r="E6" s="708"/>
      <c r="F6" s="708"/>
      <c r="G6" s="708"/>
    </row>
    <row r="7" spans="2:7">
      <c r="B7" s="160"/>
      <c r="C7" s="160"/>
      <c r="D7" s="160"/>
      <c r="E7" s="160"/>
      <c r="F7" s="160"/>
      <c r="G7" s="160"/>
    </row>
    <row r="8" spans="2:7" ht="13.5" thickBot="1">
      <c r="B8" s="161"/>
      <c r="C8" s="160"/>
      <c r="D8" s="160"/>
      <c r="E8" s="160"/>
      <c r="F8" s="160"/>
      <c r="G8" s="180" t="s">
        <v>291</v>
      </c>
    </row>
    <row r="9" spans="2:7">
      <c r="B9" s="709" t="s">
        <v>95</v>
      </c>
      <c r="C9" s="711" t="s">
        <v>132</v>
      </c>
      <c r="D9" s="713" t="s">
        <v>675</v>
      </c>
      <c r="E9" s="713" t="s">
        <v>676</v>
      </c>
      <c r="F9" s="713" t="s">
        <v>617</v>
      </c>
      <c r="G9" s="715" t="s">
        <v>677</v>
      </c>
    </row>
    <row r="10" spans="2:7" ht="13.5" thickBot="1">
      <c r="B10" s="710"/>
      <c r="C10" s="712"/>
      <c r="D10" s="714"/>
      <c r="E10" s="714"/>
      <c r="F10" s="714"/>
      <c r="G10" s="716"/>
    </row>
    <row r="11" spans="2:7">
      <c r="B11" s="163">
        <v>1</v>
      </c>
      <c r="C11" s="164">
        <v>2</v>
      </c>
      <c r="D11" s="164">
        <v>3</v>
      </c>
      <c r="E11" s="164">
        <v>4</v>
      </c>
      <c r="F11" s="164">
        <v>5</v>
      </c>
      <c r="G11" s="165">
        <v>6</v>
      </c>
    </row>
    <row r="12" spans="2:7">
      <c r="B12" s="698" t="s">
        <v>678</v>
      </c>
      <c r="C12" s="700" t="s">
        <v>679</v>
      </c>
      <c r="D12" s="701">
        <v>9108</v>
      </c>
      <c r="E12" s="702"/>
      <c r="F12" s="704"/>
      <c r="G12" s="705"/>
    </row>
    <row r="13" spans="2:7">
      <c r="B13" s="699"/>
      <c r="C13" s="700"/>
      <c r="D13" s="701"/>
      <c r="E13" s="703"/>
      <c r="F13" s="704"/>
      <c r="G13" s="706"/>
    </row>
    <row r="14" spans="2:7" ht="24.95" customHeight="1">
      <c r="B14" s="166" t="s">
        <v>680</v>
      </c>
      <c r="C14" s="167" t="s">
        <v>681</v>
      </c>
      <c r="D14" s="168">
        <v>9109</v>
      </c>
      <c r="E14" s="327"/>
      <c r="F14" s="327"/>
      <c r="G14" s="328"/>
    </row>
    <row r="15" spans="2:7" ht="24.95" customHeight="1">
      <c r="B15" s="166" t="s">
        <v>682</v>
      </c>
      <c r="C15" s="167" t="s">
        <v>683</v>
      </c>
      <c r="D15" s="168">
        <v>9110</v>
      </c>
      <c r="E15" s="327"/>
      <c r="F15" s="327"/>
      <c r="G15" s="328"/>
    </row>
    <row r="16" spans="2:7" ht="24.95" customHeight="1">
      <c r="B16" s="166" t="s">
        <v>684</v>
      </c>
      <c r="C16" s="167" t="s">
        <v>685</v>
      </c>
      <c r="D16" s="168">
        <v>9111</v>
      </c>
      <c r="E16" s="327"/>
      <c r="F16" s="327"/>
      <c r="G16" s="328"/>
    </row>
    <row r="17" spans="2:7" ht="24.95" customHeight="1">
      <c r="B17" s="166" t="s">
        <v>686</v>
      </c>
      <c r="C17" s="167" t="s">
        <v>687</v>
      </c>
      <c r="D17" s="168">
        <v>9112</v>
      </c>
      <c r="E17" s="327"/>
      <c r="F17" s="327"/>
      <c r="G17" s="328"/>
    </row>
    <row r="18" spans="2:7" ht="24.95" customHeight="1">
      <c r="B18" s="176" t="s">
        <v>688</v>
      </c>
      <c r="C18" s="177" t="s">
        <v>689</v>
      </c>
      <c r="D18" s="178">
        <v>9113</v>
      </c>
      <c r="E18" s="329"/>
      <c r="F18" s="329"/>
      <c r="G18" s="330"/>
    </row>
    <row r="19" spans="2:7" ht="24.95" customHeight="1">
      <c r="B19" s="166" t="s">
        <v>690</v>
      </c>
      <c r="C19" s="167" t="s">
        <v>691</v>
      </c>
      <c r="D19" s="168">
        <v>9114</v>
      </c>
      <c r="E19" s="327"/>
      <c r="F19" s="327"/>
      <c r="G19" s="328"/>
    </row>
    <row r="20" spans="2:7" ht="24.95" customHeight="1">
      <c r="B20" s="166" t="s">
        <v>692</v>
      </c>
      <c r="C20" s="167" t="s">
        <v>693</v>
      </c>
      <c r="D20" s="168">
        <v>9115</v>
      </c>
      <c r="E20" s="327"/>
      <c r="F20" s="327"/>
      <c r="G20" s="328"/>
    </row>
    <row r="21" spans="2:7" ht="24.95" customHeight="1">
      <c r="B21" s="166" t="s">
        <v>694</v>
      </c>
      <c r="C21" s="167" t="s">
        <v>695</v>
      </c>
      <c r="D21" s="168">
        <v>9116</v>
      </c>
      <c r="E21" s="327"/>
      <c r="F21" s="327"/>
      <c r="G21" s="328"/>
    </row>
    <row r="22" spans="2:7" ht="38.25" customHeight="1">
      <c r="B22" s="176" t="s">
        <v>696</v>
      </c>
      <c r="C22" s="177" t="s">
        <v>697</v>
      </c>
      <c r="D22" s="178">
        <v>9117</v>
      </c>
      <c r="E22" s="329">
        <v>48044</v>
      </c>
      <c r="F22" s="329">
        <v>25899</v>
      </c>
      <c r="G22" s="330">
        <v>22145</v>
      </c>
    </row>
    <row r="23" spans="2:7" ht="38.25" customHeight="1">
      <c r="B23" s="166" t="s">
        <v>698</v>
      </c>
      <c r="C23" s="167" t="s">
        <v>699</v>
      </c>
      <c r="D23" s="168">
        <v>9118</v>
      </c>
      <c r="E23" s="327"/>
      <c r="F23" s="327"/>
      <c r="G23" s="328"/>
    </row>
    <row r="24" spans="2:7" ht="48.75" customHeight="1">
      <c r="B24" s="166" t="s">
        <v>700</v>
      </c>
      <c r="C24" s="167" t="s">
        <v>701</v>
      </c>
      <c r="D24" s="168">
        <v>9119</v>
      </c>
      <c r="E24" s="327"/>
      <c r="F24" s="327"/>
      <c r="G24" s="328"/>
    </row>
    <row r="25" spans="2:7" ht="48.75" customHeight="1">
      <c r="B25" s="166" t="s">
        <v>700</v>
      </c>
      <c r="C25" s="167" t="s">
        <v>702</v>
      </c>
      <c r="D25" s="169">
        <v>9120</v>
      </c>
      <c r="E25" s="327">
        <v>48044</v>
      </c>
      <c r="F25" s="327">
        <v>25899</v>
      </c>
      <c r="G25" s="328">
        <v>22145</v>
      </c>
    </row>
    <row r="26" spans="2:7" ht="21" customHeight="1">
      <c r="B26" s="692" t="s">
        <v>703</v>
      </c>
      <c r="C26" s="693" t="s">
        <v>704</v>
      </c>
      <c r="D26" s="695">
        <v>9121</v>
      </c>
      <c r="E26" s="696"/>
      <c r="F26" s="696"/>
      <c r="G26" s="697"/>
    </row>
    <row r="27" spans="2:7" ht="15" customHeight="1">
      <c r="B27" s="692"/>
      <c r="C27" s="694"/>
      <c r="D27" s="695"/>
      <c r="E27" s="696"/>
      <c r="F27" s="696"/>
      <c r="G27" s="697"/>
    </row>
    <row r="28" spans="2:7" ht="39.75" customHeight="1">
      <c r="B28" s="166" t="s">
        <v>703</v>
      </c>
      <c r="C28" s="167" t="s">
        <v>705</v>
      </c>
      <c r="D28" s="169">
        <v>9122</v>
      </c>
      <c r="E28" s="327"/>
      <c r="F28" s="327"/>
      <c r="G28" s="328"/>
    </row>
    <row r="29" spans="2:7" ht="48" customHeight="1">
      <c r="B29" s="166" t="s">
        <v>700</v>
      </c>
      <c r="C29" s="170" t="s">
        <v>706</v>
      </c>
      <c r="D29" s="168">
        <v>9123</v>
      </c>
      <c r="E29" s="327"/>
      <c r="F29" s="327"/>
      <c r="G29" s="328"/>
    </row>
    <row r="30" spans="2:7" ht="24.95" customHeight="1">
      <c r="B30" s="176" t="s">
        <v>707</v>
      </c>
      <c r="C30" s="177" t="s">
        <v>708</v>
      </c>
      <c r="D30" s="179">
        <v>9124</v>
      </c>
      <c r="E30" s="329">
        <v>987</v>
      </c>
      <c r="F30" s="329">
        <v>500</v>
      </c>
      <c r="G30" s="330">
        <v>487</v>
      </c>
    </row>
    <row r="31" spans="2:7" ht="24.95" customHeight="1">
      <c r="B31" s="166" t="s">
        <v>709</v>
      </c>
      <c r="C31" s="167" t="s">
        <v>710</v>
      </c>
      <c r="D31" s="168">
        <v>9125</v>
      </c>
      <c r="E31" s="327"/>
      <c r="F31" s="327"/>
      <c r="G31" s="328"/>
    </row>
    <row r="32" spans="2:7" ht="24.95" customHeight="1">
      <c r="B32" s="166" t="s">
        <v>711</v>
      </c>
      <c r="C32" s="171" t="s">
        <v>712</v>
      </c>
      <c r="D32" s="168">
        <v>9126</v>
      </c>
      <c r="E32" s="327"/>
      <c r="F32" s="327"/>
      <c r="G32" s="328"/>
    </row>
    <row r="33" spans="2:7" ht="24.95" customHeight="1">
      <c r="B33" s="692" t="s">
        <v>711</v>
      </c>
      <c r="C33" s="693" t="s">
        <v>713</v>
      </c>
      <c r="D33" s="695">
        <v>9127</v>
      </c>
      <c r="E33" s="696"/>
      <c r="F33" s="696"/>
      <c r="G33" s="697"/>
    </row>
    <row r="34" spans="2:7" ht="4.5" customHeight="1">
      <c r="B34" s="692"/>
      <c r="C34" s="694"/>
      <c r="D34" s="695"/>
      <c r="E34" s="696"/>
      <c r="F34" s="696"/>
      <c r="G34" s="697"/>
    </row>
    <row r="35" spans="2:7" ht="24.95" customHeight="1">
      <c r="B35" s="166" t="s">
        <v>714</v>
      </c>
      <c r="C35" s="167" t="s">
        <v>715</v>
      </c>
      <c r="D35" s="168">
        <v>9128</v>
      </c>
      <c r="E35" s="327"/>
      <c r="F35" s="327"/>
      <c r="G35" s="328"/>
    </row>
    <row r="36" spans="2:7" ht="24.95" customHeight="1">
      <c r="B36" s="166" t="s">
        <v>716</v>
      </c>
      <c r="C36" s="167" t="s">
        <v>717</v>
      </c>
      <c r="D36" s="168">
        <v>9129</v>
      </c>
      <c r="E36" s="327"/>
      <c r="F36" s="327"/>
      <c r="G36" s="328"/>
    </row>
    <row r="37" spans="2:7" ht="24.75" customHeight="1" thickBot="1">
      <c r="B37" s="172" t="s">
        <v>718</v>
      </c>
      <c r="C37" s="173" t="s">
        <v>719</v>
      </c>
      <c r="D37" s="162">
        <v>9130</v>
      </c>
      <c r="E37" s="331">
        <v>987</v>
      </c>
      <c r="F37" s="331">
        <v>500</v>
      </c>
      <c r="G37" s="332">
        <v>487</v>
      </c>
    </row>
    <row r="38" spans="2:7">
      <c r="B38" s="160"/>
      <c r="C38" s="160"/>
      <c r="D38" s="160"/>
      <c r="E38" s="160"/>
      <c r="F38" s="160"/>
      <c r="G38" s="160"/>
    </row>
    <row r="39" spans="2:7" ht="15.75">
      <c r="B39" s="273" t="s">
        <v>826</v>
      </c>
      <c r="C39" s="174"/>
      <c r="D39" s="174"/>
      <c r="E39" s="174" t="s">
        <v>720</v>
      </c>
      <c r="F39" s="174"/>
      <c r="G39" s="174"/>
    </row>
    <row r="40" spans="2:7" ht="15.75">
      <c r="B40" s="174"/>
      <c r="C40" s="175" t="s">
        <v>721</v>
      </c>
      <c r="D40" s="160"/>
      <c r="E40" s="174"/>
      <c r="F40" s="160"/>
      <c r="G40" s="174"/>
    </row>
    <row r="41" spans="2:7" ht="15.75">
      <c r="B41" s="174"/>
      <c r="C41" s="175"/>
      <c r="D41" s="160"/>
      <c r="E41" s="174"/>
      <c r="F41" s="160"/>
      <c r="G41" s="174"/>
    </row>
    <row r="42" spans="2:7" ht="12.75" customHeight="1">
      <c r="B42" s="691" t="s">
        <v>724</v>
      </c>
      <c r="C42" s="691"/>
      <c r="D42" s="691"/>
      <c r="E42" s="691"/>
      <c r="F42" s="691"/>
      <c r="G42" s="691"/>
    </row>
    <row r="43" spans="2:7">
      <c r="B43" s="691"/>
      <c r="C43" s="691"/>
      <c r="D43" s="691"/>
      <c r="E43" s="691"/>
      <c r="F43" s="691"/>
      <c r="G43" s="691"/>
    </row>
    <row r="44" spans="2:7">
      <c r="B44" s="191"/>
      <c r="C44" s="191"/>
      <c r="D44" s="191"/>
      <c r="E44" s="191"/>
      <c r="F44" s="191"/>
      <c r="G44" s="191"/>
    </row>
    <row r="45" spans="2:7">
      <c r="B45" s="191"/>
      <c r="C45" s="191"/>
      <c r="D45" s="191"/>
      <c r="E45" s="191"/>
      <c r="F45" s="191"/>
      <c r="G45" s="191"/>
    </row>
    <row r="46" spans="2:7">
      <c r="B46" s="191"/>
      <c r="C46" s="191"/>
      <c r="D46" s="191"/>
      <c r="E46" s="191"/>
      <c r="F46" s="191"/>
      <c r="G46" s="191"/>
    </row>
    <row r="47" spans="2:7">
      <c r="B47" s="191"/>
      <c r="C47" s="191"/>
      <c r="D47" s="191"/>
      <c r="E47" s="191"/>
      <c r="F47" s="191"/>
      <c r="G47" s="191"/>
    </row>
    <row r="48" spans="2:7">
      <c r="B48" s="191"/>
      <c r="C48" s="191"/>
      <c r="D48" s="191"/>
      <c r="E48" s="191"/>
      <c r="F48" s="191"/>
      <c r="G48" s="191"/>
    </row>
    <row r="49" spans="2:7">
      <c r="B49" s="191"/>
      <c r="C49" s="191"/>
      <c r="D49" s="191"/>
      <c r="E49" s="191"/>
      <c r="F49" s="191"/>
      <c r="G49" s="191"/>
    </row>
    <row r="50" spans="2:7">
      <c r="B50" s="191"/>
      <c r="C50" s="191"/>
      <c r="D50" s="191"/>
      <c r="E50" s="191"/>
      <c r="F50" s="191"/>
      <c r="G50" s="191"/>
    </row>
    <row r="51" spans="2:7">
      <c r="B51" s="191"/>
      <c r="C51" s="191"/>
      <c r="D51" s="191"/>
      <c r="E51" s="191"/>
      <c r="F51" s="191"/>
      <c r="G51" s="191"/>
    </row>
    <row r="52" spans="2:7">
      <c r="B52" s="191"/>
      <c r="C52" s="191"/>
      <c r="D52" s="191"/>
      <c r="E52" s="191"/>
      <c r="F52" s="191"/>
      <c r="G52" s="191"/>
    </row>
    <row r="53" spans="2:7">
      <c r="B53" s="191"/>
      <c r="C53" s="191"/>
      <c r="D53" s="191"/>
      <c r="E53" s="191"/>
      <c r="F53" s="191"/>
      <c r="G53" s="191"/>
    </row>
    <row r="54" spans="2:7">
      <c r="B54" s="191"/>
      <c r="C54" s="191"/>
      <c r="D54" s="191"/>
      <c r="E54" s="191"/>
      <c r="F54" s="191"/>
      <c r="G54" s="191"/>
    </row>
    <row r="55" spans="2:7">
      <c r="B55" s="191"/>
      <c r="C55" s="191"/>
      <c r="D55" s="191"/>
      <c r="E55" s="191"/>
      <c r="F55" s="191"/>
      <c r="G55" s="191"/>
    </row>
    <row r="56" spans="2:7">
      <c r="B56" s="191"/>
      <c r="C56" s="191"/>
      <c r="D56" s="191"/>
      <c r="E56" s="191"/>
      <c r="F56" s="191"/>
      <c r="G56" s="191"/>
    </row>
    <row r="57" spans="2:7">
      <c r="B57" s="191"/>
      <c r="C57" s="191"/>
      <c r="D57" s="191"/>
      <c r="E57" s="191"/>
      <c r="F57" s="191"/>
      <c r="G57" s="191"/>
    </row>
    <row r="58" spans="2:7">
      <c r="B58" s="191"/>
      <c r="C58" s="191"/>
      <c r="D58" s="191"/>
      <c r="E58" s="191"/>
      <c r="F58" s="191"/>
      <c r="G58" s="191"/>
    </row>
    <row r="59" spans="2:7">
      <c r="B59" s="191"/>
      <c r="C59" s="191"/>
      <c r="D59" s="191"/>
      <c r="E59" s="191"/>
      <c r="F59" s="191"/>
      <c r="G59" s="191"/>
    </row>
    <row r="60" spans="2:7">
      <c r="B60" s="191"/>
      <c r="C60" s="191"/>
      <c r="D60" s="191"/>
      <c r="E60" s="191"/>
      <c r="F60" s="191"/>
      <c r="G60" s="191"/>
    </row>
    <row r="61" spans="2:7">
      <c r="B61" s="191"/>
      <c r="C61" s="191"/>
      <c r="D61" s="191"/>
      <c r="E61" s="191"/>
      <c r="F61" s="191"/>
      <c r="G61" s="191"/>
    </row>
    <row r="62" spans="2:7">
      <c r="B62" s="191"/>
      <c r="C62" s="191"/>
      <c r="D62" s="191"/>
      <c r="E62" s="191"/>
      <c r="F62" s="191"/>
      <c r="G62" s="191"/>
    </row>
    <row r="63" spans="2:7">
      <c r="B63" s="191"/>
      <c r="C63" s="191"/>
      <c r="D63" s="191"/>
      <c r="E63" s="191"/>
      <c r="F63" s="191"/>
      <c r="G63" s="191"/>
    </row>
    <row r="64" spans="2:7">
      <c r="B64" s="191"/>
      <c r="C64" s="191"/>
      <c r="D64" s="191"/>
      <c r="E64" s="191"/>
      <c r="F64" s="191"/>
      <c r="G64" s="191"/>
    </row>
    <row r="65" spans="2:7">
      <c r="B65" s="191"/>
      <c r="C65" s="191"/>
      <c r="D65" s="191"/>
      <c r="E65" s="191"/>
      <c r="F65" s="191"/>
      <c r="G65" s="191"/>
    </row>
    <row r="66" spans="2:7">
      <c r="B66" s="191"/>
      <c r="C66" s="191"/>
      <c r="D66" s="191"/>
      <c r="E66" s="191"/>
      <c r="F66" s="191"/>
      <c r="G66" s="191"/>
    </row>
    <row r="67" spans="2:7">
      <c r="B67" s="191"/>
      <c r="C67" s="191"/>
      <c r="D67" s="191"/>
      <c r="E67" s="191"/>
      <c r="F67" s="191"/>
      <c r="G67" s="191"/>
    </row>
    <row r="68" spans="2:7">
      <c r="B68" s="191"/>
      <c r="C68" s="191"/>
      <c r="D68" s="191"/>
      <c r="E68" s="191"/>
      <c r="F68" s="191"/>
      <c r="G68" s="191"/>
    </row>
    <row r="69" spans="2:7">
      <c r="B69" s="191"/>
      <c r="C69" s="191"/>
      <c r="D69" s="191"/>
      <c r="E69" s="191"/>
      <c r="F69" s="191"/>
      <c r="G69" s="191"/>
    </row>
    <row r="70" spans="2:7">
      <c r="B70" s="191"/>
      <c r="C70" s="191"/>
      <c r="D70" s="191"/>
      <c r="E70" s="191"/>
      <c r="F70" s="191"/>
      <c r="G70" s="191"/>
    </row>
    <row r="71" spans="2:7">
      <c r="B71" s="191"/>
      <c r="C71" s="191"/>
      <c r="D71" s="191"/>
      <c r="E71" s="191"/>
      <c r="F71" s="191"/>
      <c r="G71" s="191"/>
    </row>
    <row r="72" spans="2:7">
      <c r="B72" s="191"/>
      <c r="C72" s="191"/>
      <c r="D72" s="191"/>
      <c r="E72" s="191"/>
      <c r="F72" s="191"/>
      <c r="G72" s="191"/>
    </row>
    <row r="73" spans="2:7">
      <c r="B73" s="191"/>
      <c r="C73" s="191"/>
      <c r="D73" s="191"/>
      <c r="E73" s="191"/>
      <c r="F73" s="191"/>
      <c r="G73" s="191"/>
    </row>
    <row r="74" spans="2:7">
      <c r="B74" s="191"/>
      <c r="C74" s="191"/>
      <c r="D74" s="191"/>
      <c r="E74" s="191"/>
      <c r="F74" s="191"/>
      <c r="G74" s="191"/>
    </row>
    <row r="75" spans="2:7">
      <c r="B75" s="191"/>
      <c r="C75" s="191"/>
      <c r="D75" s="191"/>
      <c r="E75" s="191"/>
      <c r="F75" s="191"/>
      <c r="G75" s="191"/>
    </row>
    <row r="76" spans="2:7">
      <c r="B76" s="191"/>
      <c r="C76" s="191"/>
      <c r="D76" s="191"/>
      <c r="E76" s="191"/>
      <c r="F76" s="191"/>
      <c r="G76" s="191"/>
    </row>
  </sheetData>
  <sheetProtection password="8E68" sheet="1" objects="1" scenarios="1"/>
  <mergeCells count="27">
    <mergeCell ref="B5:G5"/>
    <mergeCell ref="B6:G6"/>
    <mergeCell ref="B9:B10"/>
    <mergeCell ref="C9:C10"/>
    <mergeCell ref="D9:D10"/>
    <mergeCell ref="E9:E10"/>
    <mergeCell ref="F9:F10"/>
    <mergeCell ref="G9:G10"/>
    <mergeCell ref="G26:G27"/>
    <mergeCell ref="B12:B13"/>
    <mergeCell ref="C12:C13"/>
    <mergeCell ref="D12:D13"/>
    <mergeCell ref="E12:E13"/>
    <mergeCell ref="F12:F13"/>
    <mergeCell ref="G12:G13"/>
    <mergeCell ref="B26:B27"/>
    <mergeCell ref="C26:C27"/>
    <mergeCell ref="D26:D27"/>
    <mergeCell ref="E26:E27"/>
    <mergeCell ref="F26:F27"/>
    <mergeCell ref="B42:G43"/>
    <mergeCell ref="B33:B34"/>
    <mergeCell ref="C33:C34"/>
    <mergeCell ref="D33:D34"/>
    <mergeCell ref="E33:E34"/>
    <mergeCell ref="F33:F34"/>
    <mergeCell ref="G33:G34"/>
  </mergeCells>
  <printOptions horizontalCentered="1"/>
  <pageMargins left="0.2" right="0.25" top="0.75" bottom="0.75" header="0.3" footer="0.3"/>
  <pageSetup paperSize="9" scale="70" orientation="portrait" horizontalDpi="4294967294" verticalDpi="4294967294" r:id="rId1"/>
</worksheet>
</file>

<file path=xl/worksheets/sheet2.xml><?xml version="1.0" encoding="utf-8"?>
<worksheet xmlns="http://schemas.openxmlformats.org/spreadsheetml/2006/main" xmlns:r="http://schemas.openxmlformats.org/officeDocument/2006/relationships">
  <sheetPr codeName="Sheet2">
    <tabColor theme="0"/>
  </sheetPr>
  <dimension ref="B2:J157"/>
  <sheetViews>
    <sheetView topLeftCell="A123" zoomScale="50" zoomScaleNormal="50" workbookViewId="0">
      <selection activeCell="E10" sqref="E10:I147"/>
    </sheetView>
  </sheetViews>
  <sheetFormatPr defaultColWidth="9.140625" defaultRowHeight="15.75"/>
  <cols>
    <col min="1" max="1" width="9.140625" style="35"/>
    <col min="2" max="2" width="25.7109375" style="35" customWidth="1"/>
    <col min="3" max="3" width="95.5703125" style="35" customWidth="1"/>
    <col min="4" max="4" width="9.85546875" style="35" customWidth="1"/>
    <col min="5" max="8" width="20.7109375" style="35" customWidth="1"/>
    <col min="9" max="10" width="20.7109375" style="36" customWidth="1"/>
    <col min="11" max="16384" width="9.140625" style="35"/>
  </cols>
  <sheetData>
    <row r="2" spans="2:10" s="3" customFormat="1" ht="18.75">
      <c r="B2" s="464" t="s">
        <v>749</v>
      </c>
      <c r="C2" s="35"/>
      <c r="D2" s="35"/>
    </row>
    <row r="3" spans="2:10" s="3" customFormat="1" ht="18.75">
      <c r="B3" s="464" t="s">
        <v>764</v>
      </c>
      <c r="C3" s="35"/>
      <c r="D3" s="35"/>
      <c r="I3" s="465" t="s">
        <v>655</v>
      </c>
      <c r="J3" s="465"/>
    </row>
    <row r="5" spans="2:10" ht="30" customHeight="1">
      <c r="B5" s="571" t="s">
        <v>810</v>
      </c>
      <c r="C5" s="571"/>
      <c r="D5" s="571"/>
      <c r="E5" s="571"/>
      <c r="F5" s="571"/>
      <c r="G5" s="571"/>
      <c r="H5" s="571"/>
      <c r="I5" s="571"/>
      <c r="J5" s="466"/>
    </row>
    <row r="6" spans="2:10" ht="26.25" customHeight="1" thickBot="1">
      <c r="B6" s="467"/>
      <c r="C6" s="468"/>
      <c r="D6" s="468"/>
      <c r="E6" s="468"/>
      <c r="F6" s="468"/>
      <c r="G6" s="468"/>
      <c r="I6" s="103" t="s">
        <v>291</v>
      </c>
      <c r="J6" s="103"/>
    </row>
    <row r="7" spans="2:10" s="469" customFormat="1" ht="42" customHeight="1">
      <c r="B7" s="576" t="s">
        <v>95</v>
      </c>
      <c r="C7" s="578" t="s">
        <v>96</v>
      </c>
      <c r="D7" s="582" t="s">
        <v>137</v>
      </c>
      <c r="E7" s="580" t="s">
        <v>774</v>
      </c>
      <c r="F7" s="564" t="s">
        <v>846</v>
      </c>
      <c r="G7" s="572" t="s">
        <v>811</v>
      </c>
      <c r="H7" s="573"/>
      <c r="I7" s="574" t="s">
        <v>812</v>
      </c>
      <c r="J7" s="52"/>
    </row>
    <row r="8" spans="2:10" s="470" customFormat="1" ht="75" customHeight="1" thickBot="1">
      <c r="B8" s="577"/>
      <c r="C8" s="579"/>
      <c r="D8" s="583"/>
      <c r="E8" s="581"/>
      <c r="F8" s="565"/>
      <c r="G8" s="375" t="s">
        <v>823</v>
      </c>
      <c r="H8" s="375" t="s">
        <v>65</v>
      </c>
      <c r="I8" s="575"/>
      <c r="J8" s="52"/>
    </row>
    <row r="9" spans="2:10" s="415" customFormat="1" ht="35.1" customHeight="1">
      <c r="B9" s="473"/>
      <c r="C9" s="474" t="s">
        <v>97</v>
      </c>
      <c r="D9" s="475"/>
      <c r="E9" s="244"/>
      <c r="F9" s="244"/>
      <c r="G9" s="244"/>
      <c r="H9" s="244"/>
      <c r="I9" s="357"/>
      <c r="J9" s="426"/>
    </row>
    <row r="10" spans="2:10" s="415" customFormat="1" ht="35.1" customHeight="1">
      <c r="B10" s="476">
        <v>0</v>
      </c>
      <c r="C10" s="477" t="s">
        <v>292</v>
      </c>
      <c r="D10" s="478" t="s">
        <v>155</v>
      </c>
      <c r="E10" s="245"/>
      <c r="F10" s="418"/>
      <c r="G10" s="418"/>
      <c r="H10" s="245">
        <v>47000</v>
      </c>
      <c r="I10" s="358"/>
      <c r="J10" s="426"/>
    </row>
    <row r="11" spans="2:10" s="415" customFormat="1" ht="35.1" customHeight="1">
      <c r="B11" s="476"/>
      <c r="C11" s="477" t="s">
        <v>839</v>
      </c>
      <c r="D11" s="478" t="s">
        <v>156</v>
      </c>
      <c r="E11" s="246">
        <v>34510</v>
      </c>
      <c r="F11" s="418">
        <v>59817</v>
      </c>
      <c r="G11" s="418">
        <v>52019</v>
      </c>
      <c r="H11" s="246">
        <v>30848</v>
      </c>
      <c r="I11" s="358">
        <v>0.59301409100520963</v>
      </c>
      <c r="J11" s="426"/>
    </row>
    <row r="12" spans="2:10" s="415" customFormat="1" ht="35.1" customHeight="1">
      <c r="B12" s="476">
        <v>1</v>
      </c>
      <c r="C12" s="477" t="s">
        <v>293</v>
      </c>
      <c r="D12" s="478" t="s">
        <v>157</v>
      </c>
      <c r="E12" s="245">
        <v>1510</v>
      </c>
      <c r="F12" s="418">
        <v>1510</v>
      </c>
      <c r="G12" s="418">
        <v>1510</v>
      </c>
      <c r="H12" s="245">
        <v>1510</v>
      </c>
      <c r="I12" s="358">
        <v>1</v>
      </c>
      <c r="J12" s="426"/>
    </row>
    <row r="13" spans="2:10" s="415" customFormat="1" ht="35.1" customHeight="1">
      <c r="B13" s="476" t="s">
        <v>294</v>
      </c>
      <c r="C13" s="479" t="s">
        <v>295</v>
      </c>
      <c r="D13" s="478" t="s">
        <v>158</v>
      </c>
      <c r="E13" s="246"/>
      <c r="F13" s="418"/>
      <c r="G13" s="418"/>
      <c r="H13" s="246"/>
      <c r="I13" s="358"/>
      <c r="J13" s="426"/>
    </row>
    <row r="14" spans="2:10" s="415" customFormat="1" ht="35.1" customHeight="1">
      <c r="B14" s="476" t="s">
        <v>296</v>
      </c>
      <c r="C14" s="479" t="s">
        <v>297</v>
      </c>
      <c r="D14" s="478" t="s">
        <v>159</v>
      </c>
      <c r="E14" s="245">
        <v>1510</v>
      </c>
      <c r="F14" s="418">
        <v>1510</v>
      </c>
      <c r="G14" s="418">
        <v>1510</v>
      </c>
      <c r="H14" s="245">
        <v>1510</v>
      </c>
      <c r="I14" s="358">
        <v>1</v>
      </c>
      <c r="J14" s="426"/>
    </row>
    <row r="15" spans="2:10" s="415" customFormat="1" ht="35.1" customHeight="1">
      <c r="B15" s="476" t="s">
        <v>298</v>
      </c>
      <c r="C15" s="479" t="s">
        <v>299</v>
      </c>
      <c r="D15" s="478" t="s">
        <v>160</v>
      </c>
      <c r="E15" s="246"/>
      <c r="F15" s="418"/>
      <c r="G15" s="418"/>
      <c r="H15" s="246"/>
      <c r="I15" s="358"/>
      <c r="J15" s="426"/>
    </row>
    <row r="16" spans="2:10" s="415" customFormat="1" ht="35.1" customHeight="1">
      <c r="B16" s="480" t="s">
        <v>300</v>
      </c>
      <c r="C16" s="479" t="s">
        <v>301</v>
      </c>
      <c r="D16" s="478" t="s">
        <v>161</v>
      </c>
      <c r="E16" s="246"/>
      <c r="F16" s="418"/>
      <c r="G16" s="418"/>
      <c r="H16" s="246"/>
      <c r="I16" s="358"/>
      <c r="J16" s="426"/>
    </row>
    <row r="17" spans="2:10" s="415" customFormat="1" ht="35.1" customHeight="1">
      <c r="B17" s="480" t="s">
        <v>302</v>
      </c>
      <c r="C17" s="479" t="s">
        <v>303</v>
      </c>
      <c r="D17" s="478" t="s">
        <v>162</v>
      </c>
      <c r="E17" s="246"/>
      <c r="F17" s="481"/>
      <c r="G17" s="418"/>
      <c r="H17" s="246"/>
      <c r="I17" s="358"/>
      <c r="J17" s="426"/>
    </row>
    <row r="18" spans="2:10" s="415" customFormat="1" ht="35.1" customHeight="1">
      <c r="B18" s="480" t="s">
        <v>304</v>
      </c>
      <c r="C18" s="479" t="s">
        <v>305</v>
      </c>
      <c r="D18" s="478" t="s">
        <v>660</v>
      </c>
      <c r="E18" s="245"/>
      <c r="F18" s="418"/>
      <c r="G18" s="418"/>
      <c r="H18" s="245"/>
      <c r="I18" s="358"/>
      <c r="J18" s="426"/>
    </row>
    <row r="19" spans="2:10" s="415" customFormat="1" ht="40.5" customHeight="1">
      <c r="B19" s="482">
        <v>2</v>
      </c>
      <c r="C19" s="477" t="s">
        <v>306</v>
      </c>
      <c r="D19" s="478" t="s">
        <v>140</v>
      </c>
      <c r="E19" s="246">
        <v>32984</v>
      </c>
      <c r="F19" s="418">
        <v>58291</v>
      </c>
      <c r="G19" s="418">
        <v>50493</v>
      </c>
      <c r="H19" s="246">
        <v>29322</v>
      </c>
      <c r="I19" s="358">
        <v>0.58071415839819385</v>
      </c>
      <c r="J19" s="426"/>
    </row>
    <row r="20" spans="2:10" s="415" customFormat="1" ht="35.1" customHeight="1">
      <c r="B20" s="476" t="s">
        <v>307</v>
      </c>
      <c r="C20" s="479" t="s">
        <v>308</v>
      </c>
      <c r="D20" s="478" t="s">
        <v>139</v>
      </c>
      <c r="E20" s="246"/>
      <c r="F20" s="418"/>
      <c r="G20" s="418"/>
      <c r="H20" s="246"/>
      <c r="I20" s="358"/>
      <c r="J20" s="426"/>
    </row>
    <row r="21" spans="2:10" s="415" customFormat="1" ht="35.1" customHeight="1">
      <c r="B21" s="480" t="s">
        <v>309</v>
      </c>
      <c r="C21" s="479" t="s">
        <v>310</v>
      </c>
      <c r="D21" s="478" t="s">
        <v>98</v>
      </c>
      <c r="E21" s="245"/>
      <c r="F21" s="418"/>
      <c r="G21" s="418"/>
      <c r="H21" s="245"/>
      <c r="I21" s="358"/>
      <c r="J21" s="426"/>
    </row>
    <row r="22" spans="2:10" s="415" customFormat="1" ht="35.1" customHeight="1">
      <c r="B22" s="476" t="s">
        <v>311</v>
      </c>
      <c r="C22" s="479" t="s">
        <v>312</v>
      </c>
      <c r="D22" s="478" t="s">
        <v>163</v>
      </c>
      <c r="E22" s="246">
        <v>24547</v>
      </c>
      <c r="F22" s="418">
        <v>49854</v>
      </c>
      <c r="G22" s="418">
        <v>42056</v>
      </c>
      <c r="H22" s="246">
        <v>20758</v>
      </c>
      <c r="I22" s="358">
        <v>0.49357998858664637</v>
      </c>
      <c r="J22" s="426"/>
    </row>
    <row r="23" spans="2:10" s="415" customFormat="1" ht="35.1" customHeight="1">
      <c r="B23" s="476" t="s">
        <v>313</v>
      </c>
      <c r="C23" s="479" t="s">
        <v>314</v>
      </c>
      <c r="D23" s="478" t="s">
        <v>164</v>
      </c>
      <c r="E23" s="246">
        <v>3820</v>
      </c>
      <c r="F23" s="418">
        <v>3820</v>
      </c>
      <c r="G23" s="418">
        <v>3820</v>
      </c>
      <c r="H23" s="246">
        <v>3820</v>
      </c>
      <c r="I23" s="358">
        <v>1</v>
      </c>
      <c r="J23" s="426"/>
    </row>
    <row r="24" spans="2:10" s="415" customFormat="1" ht="35.1" customHeight="1">
      <c r="B24" s="476" t="s">
        <v>315</v>
      </c>
      <c r="C24" s="479" t="s">
        <v>316</v>
      </c>
      <c r="D24" s="478" t="s">
        <v>165</v>
      </c>
      <c r="E24" s="245">
        <v>940</v>
      </c>
      <c r="F24" s="418">
        <v>940</v>
      </c>
      <c r="G24" s="418">
        <v>940</v>
      </c>
      <c r="H24" s="245">
        <v>940</v>
      </c>
      <c r="I24" s="358">
        <v>1</v>
      </c>
      <c r="J24" s="426"/>
    </row>
    <row r="25" spans="2:10" s="415" customFormat="1" ht="35.1" customHeight="1">
      <c r="B25" s="476" t="s">
        <v>317</v>
      </c>
      <c r="C25" s="479" t="s">
        <v>318</v>
      </c>
      <c r="D25" s="478" t="s">
        <v>141</v>
      </c>
      <c r="E25" s="246">
        <v>1045</v>
      </c>
      <c r="F25" s="418">
        <v>1045</v>
      </c>
      <c r="G25" s="418">
        <v>1045</v>
      </c>
      <c r="H25" s="246">
        <v>1172</v>
      </c>
      <c r="I25" s="358">
        <v>1.1215311004784689</v>
      </c>
      <c r="J25" s="426"/>
    </row>
    <row r="26" spans="2:10" s="415" customFormat="1" ht="35.1" customHeight="1">
      <c r="B26" s="476" t="s">
        <v>319</v>
      </c>
      <c r="C26" s="479" t="s">
        <v>320</v>
      </c>
      <c r="D26" s="478" t="s">
        <v>166</v>
      </c>
      <c r="E26" s="246">
        <v>2632</v>
      </c>
      <c r="F26" s="418">
        <v>2632</v>
      </c>
      <c r="G26" s="418">
        <v>2632</v>
      </c>
      <c r="H26" s="246">
        <v>2632</v>
      </c>
      <c r="I26" s="358">
        <v>1</v>
      </c>
      <c r="J26" s="426"/>
    </row>
    <row r="27" spans="2:10" s="415" customFormat="1" ht="35.1" customHeight="1">
      <c r="B27" s="476" t="s">
        <v>321</v>
      </c>
      <c r="C27" s="479" t="s">
        <v>322</v>
      </c>
      <c r="D27" s="478" t="s">
        <v>138</v>
      </c>
      <c r="E27" s="246"/>
      <c r="F27" s="418"/>
      <c r="G27" s="418"/>
      <c r="H27" s="246"/>
      <c r="I27" s="358"/>
      <c r="J27" s="426"/>
    </row>
    <row r="28" spans="2:10" s="415" customFormat="1" ht="35.1" customHeight="1">
      <c r="B28" s="482">
        <v>3</v>
      </c>
      <c r="C28" s="477" t="s">
        <v>323</v>
      </c>
      <c r="D28" s="478" t="s">
        <v>148</v>
      </c>
      <c r="E28" s="246"/>
      <c r="F28" s="418"/>
      <c r="G28" s="418"/>
      <c r="H28" s="246"/>
      <c r="I28" s="358"/>
      <c r="J28" s="426"/>
    </row>
    <row r="29" spans="2:10" s="415" customFormat="1" ht="35.1" customHeight="1">
      <c r="B29" s="476" t="s">
        <v>324</v>
      </c>
      <c r="C29" s="479" t="s">
        <v>325</v>
      </c>
      <c r="D29" s="478" t="s">
        <v>167</v>
      </c>
      <c r="E29" s="246"/>
      <c r="F29" s="418"/>
      <c r="G29" s="418"/>
      <c r="H29" s="246"/>
      <c r="I29" s="358"/>
      <c r="J29" s="426"/>
    </row>
    <row r="30" spans="2:10" s="415" customFormat="1" ht="35.1" customHeight="1">
      <c r="B30" s="480" t="s">
        <v>326</v>
      </c>
      <c r="C30" s="479" t="s">
        <v>327</v>
      </c>
      <c r="D30" s="478" t="s">
        <v>168</v>
      </c>
      <c r="E30" s="246"/>
      <c r="F30" s="418"/>
      <c r="G30" s="418"/>
      <c r="H30" s="246"/>
      <c r="I30" s="358"/>
      <c r="J30" s="426"/>
    </row>
    <row r="31" spans="2:10" s="415" customFormat="1" ht="35.1" customHeight="1">
      <c r="B31" s="480" t="s">
        <v>328</v>
      </c>
      <c r="C31" s="479" t="s">
        <v>329</v>
      </c>
      <c r="D31" s="478" t="s">
        <v>169</v>
      </c>
      <c r="E31" s="245"/>
      <c r="F31" s="418"/>
      <c r="G31" s="418"/>
      <c r="H31" s="245"/>
      <c r="I31" s="358"/>
      <c r="J31" s="426"/>
    </row>
    <row r="32" spans="2:10" s="415" customFormat="1" ht="35.1" customHeight="1">
      <c r="B32" s="480" t="s">
        <v>330</v>
      </c>
      <c r="C32" s="479" t="s">
        <v>331</v>
      </c>
      <c r="D32" s="478" t="s">
        <v>170</v>
      </c>
      <c r="E32" s="246"/>
      <c r="F32" s="418"/>
      <c r="G32" s="418"/>
      <c r="H32" s="246"/>
      <c r="I32" s="358"/>
      <c r="J32" s="426"/>
    </row>
    <row r="33" spans="2:10" s="415" customFormat="1" ht="39" customHeight="1">
      <c r="B33" s="483" t="s">
        <v>332</v>
      </c>
      <c r="C33" s="477" t="s">
        <v>333</v>
      </c>
      <c r="D33" s="478" t="s">
        <v>171</v>
      </c>
      <c r="E33" s="245">
        <v>16</v>
      </c>
      <c r="F33" s="418">
        <v>16</v>
      </c>
      <c r="G33" s="418">
        <v>16</v>
      </c>
      <c r="H33" s="245">
        <v>16</v>
      </c>
      <c r="I33" s="358">
        <v>1</v>
      </c>
      <c r="J33" s="426"/>
    </row>
    <row r="34" spans="2:10" s="415" customFormat="1" ht="35.1" customHeight="1">
      <c r="B34" s="480" t="s">
        <v>334</v>
      </c>
      <c r="C34" s="479" t="s">
        <v>335</v>
      </c>
      <c r="D34" s="478" t="s">
        <v>172</v>
      </c>
      <c r="E34" s="246"/>
      <c r="F34" s="418"/>
      <c r="G34" s="418"/>
      <c r="H34" s="246"/>
      <c r="I34" s="358"/>
      <c r="J34" s="426"/>
    </row>
    <row r="35" spans="2:10" s="415" customFormat="1" ht="35.1" customHeight="1">
      <c r="B35" s="480" t="s">
        <v>336</v>
      </c>
      <c r="C35" s="479" t="s">
        <v>337</v>
      </c>
      <c r="D35" s="478" t="s">
        <v>338</v>
      </c>
      <c r="E35" s="245"/>
      <c r="F35" s="418"/>
      <c r="G35" s="418"/>
      <c r="H35" s="245"/>
      <c r="I35" s="358"/>
      <c r="J35" s="426"/>
    </row>
    <row r="36" spans="2:10" s="415" customFormat="1" ht="40.5" customHeight="1">
      <c r="B36" s="480" t="s">
        <v>339</v>
      </c>
      <c r="C36" s="479" t="s">
        <v>340</v>
      </c>
      <c r="D36" s="478" t="s">
        <v>341</v>
      </c>
      <c r="E36" s="245">
        <v>16</v>
      </c>
      <c r="F36" s="418">
        <v>16</v>
      </c>
      <c r="G36" s="418">
        <v>16</v>
      </c>
      <c r="H36" s="245">
        <v>16</v>
      </c>
      <c r="I36" s="358">
        <v>1</v>
      </c>
      <c r="J36" s="426"/>
    </row>
    <row r="37" spans="2:10" s="415" customFormat="1" ht="35.1" customHeight="1">
      <c r="B37" s="480" t="s">
        <v>342</v>
      </c>
      <c r="C37" s="479" t="s">
        <v>343</v>
      </c>
      <c r="D37" s="478" t="s">
        <v>344</v>
      </c>
      <c r="E37" s="246"/>
      <c r="F37" s="418"/>
      <c r="G37" s="418"/>
      <c r="H37" s="246"/>
      <c r="I37" s="358"/>
      <c r="J37" s="426"/>
    </row>
    <row r="38" spans="2:10" s="415" customFormat="1" ht="35.1" customHeight="1">
      <c r="B38" s="480" t="s">
        <v>342</v>
      </c>
      <c r="C38" s="479" t="s">
        <v>345</v>
      </c>
      <c r="D38" s="478" t="s">
        <v>346</v>
      </c>
      <c r="E38" s="246"/>
      <c r="F38" s="418"/>
      <c r="G38" s="418"/>
      <c r="H38" s="246"/>
      <c r="I38" s="358"/>
      <c r="J38" s="426"/>
    </row>
    <row r="39" spans="2:10" s="415" customFormat="1" ht="35.1" customHeight="1">
      <c r="B39" s="480" t="s">
        <v>347</v>
      </c>
      <c r="C39" s="479" t="s">
        <v>348</v>
      </c>
      <c r="D39" s="478" t="s">
        <v>349</v>
      </c>
      <c r="E39" s="246"/>
      <c r="F39" s="418"/>
      <c r="G39" s="418"/>
      <c r="H39" s="246"/>
      <c r="I39" s="358"/>
      <c r="J39" s="426"/>
    </row>
    <row r="40" spans="2:10" s="415" customFormat="1" ht="35.1" customHeight="1">
      <c r="B40" s="480" t="s">
        <v>347</v>
      </c>
      <c r="C40" s="479" t="s">
        <v>350</v>
      </c>
      <c r="D40" s="478" t="s">
        <v>351</v>
      </c>
      <c r="E40" s="246"/>
      <c r="F40" s="418"/>
      <c r="G40" s="418"/>
      <c r="H40" s="246"/>
      <c r="I40" s="358"/>
      <c r="J40" s="426"/>
    </row>
    <row r="41" spans="2:10" s="415" customFormat="1" ht="35.1" customHeight="1">
      <c r="B41" s="480" t="s">
        <v>352</v>
      </c>
      <c r="C41" s="479" t="s">
        <v>353</v>
      </c>
      <c r="D41" s="478" t="s">
        <v>354</v>
      </c>
      <c r="E41" s="246"/>
      <c r="F41" s="418"/>
      <c r="G41" s="418"/>
      <c r="H41" s="246"/>
      <c r="I41" s="358"/>
      <c r="J41" s="426"/>
    </row>
    <row r="42" spans="2:10" s="415" customFormat="1" ht="35.1" customHeight="1">
      <c r="B42" s="480" t="s">
        <v>355</v>
      </c>
      <c r="C42" s="479" t="s">
        <v>356</v>
      </c>
      <c r="D42" s="478" t="s">
        <v>357</v>
      </c>
      <c r="E42" s="246"/>
      <c r="F42" s="418"/>
      <c r="G42" s="418"/>
      <c r="H42" s="246"/>
      <c r="I42" s="358"/>
      <c r="J42" s="426"/>
    </row>
    <row r="43" spans="2:10" s="415" customFormat="1" ht="43.5" customHeight="1">
      <c r="B43" s="483">
        <v>5</v>
      </c>
      <c r="C43" s="477" t="s">
        <v>358</v>
      </c>
      <c r="D43" s="478" t="s">
        <v>359</v>
      </c>
      <c r="E43" s="246"/>
      <c r="F43" s="418"/>
      <c r="G43" s="418"/>
      <c r="H43" s="246"/>
      <c r="I43" s="358"/>
      <c r="J43" s="426"/>
    </row>
    <row r="44" spans="2:10" s="415" customFormat="1" ht="35.1" customHeight="1">
      <c r="B44" s="480" t="s">
        <v>360</v>
      </c>
      <c r="C44" s="479" t="s">
        <v>361</v>
      </c>
      <c r="D44" s="478" t="s">
        <v>362</v>
      </c>
      <c r="E44" s="246"/>
      <c r="F44" s="418"/>
      <c r="G44" s="418"/>
      <c r="H44" s="246"/>
      <c r="I44" s="358"/>
      <c r="J44" s="426"/>
    </row>
    <row r="45" spans="2:10" s="415" customFormat="1" ht="35.1" customHeight="1">
      <c r="B45" s="480" t="s">
        <v>363</v>
      </c>
      <c r="C45" s="479" t="s">
        <v>364</v>
      </c>
      <c r="D45" s="478" t="s">
        <v>365</v>
      </c>
      <c r="E45" s="246"/>
      <c r="F45" s="418"/>
      <c r="G45" s="418"/>
      <c r="H45" s="246"/>
      <c r="I45" s="358"/>
      <c r="J45" s="426"/>
    </row>
    <row r="46" spans="2:10" s="415" customFormat="1" ht="35.1" customHeight="1">
      <c r="B46" s="480" t="s">
        <v>366</v>
      </c>
      <c r="C46" s="479" t="s">
        <v>367</v>
      </c>
      <c r="D46" s="478" t="s">
        <v>368</v>
      </c>
      <c r="E46" s="245"/>
      <c r="F46" s="418"/>
      <c r="G46" s="418"/>
      <c r="H46" s="245"/>
      <c r="I46" s="358"/>
      <c r="J46" s="426"/>
    </row>
    <row r="47" spans="2:10" s="415" customFormat="1" ht="35.1" customHeight="1">
      <c r="B47" s="480" t="s">
        <v>669</v>
      </c>
      <c r="C47" s="479" t="s">
        <v>369</v>
      </c>
      <c r="D47" s="478" t="s">
        <v>370</v>
      </c>
      <c r="E47" s="246"/>
      <c r="F47" s="418"/>
      <c r="G47" s="418"/>
      <c r="H47" s="246"/>
      <c r="I47" s="358"/>
      <c r="J47" s="426"/>
    </row>
    <row r="48" spans="2:10" s="415" customFormat="1" ht="35.1" customHeight="1">
      <c r="B48" s="480" t="s">
        <v>371</v>
      </c>
      <c r="C48" s="479" t="s">
        <v>372</v>
      </c>
      <c r="D48" s="478" t="s">
        <v>373</v>
      </c>
      <c r="E48" s="245"/>
      <c r="F48" s="418"/>
      <c r="G48" s="418"/>
      <c r="H48" s="245"/>
      <c r="I48" s="358"/>
      <c r="J48" s="426"/>
    </row>
    <row r="49" spans="2:10" s="415" customFormat="1" ht="35.1" customHeight="1">
      <c r="B49" s="480" t="s">
        <v>374</v>
      </c>
      <c r="C49" s="479" t="s">
        <v>375</v>
      </c>
      <c r="D49" s="478" t="s">
        <v>376</v>
      </c>
      <c r="E49" s="246"/>
      <c r="F49" s="418"/>
      <c r="G49" s="418"/>
      <c r="H49" s="246"/>
      <c r="I49" s="358"/>
      <c r="J49" s="426"/>
    </row>
    <row r="50" spans="2:10" s="415" customFormat="1" ht="35.1" customHeight="1">
      <c r="B50" s="480" t="s">
        <v>377</v>
      </c>
      <c r="C50" s="479" t="s">
        <v>378</v>
      </c>
      <c r="D50" s="478" t="s">
        <v>379</v>
      </c>
      <c r="E50" s="246"/>
      <c r="F50" s="418"/>
      <c r="G50" s="418"/>
      <c r="H50" s="246"/>
      <c r="I50" s="358"/>
      <c r="J50" s="426"/>
    </row>
    <row r="51" spans="2:10" s="415" customFormat="1" ht="35.1" customHeight="1">
      <c r="B51" s="483">
        <v>288</v>
      </c>
      <c r="C51" s="477" t="s">
        <v>195</v>
      </c>
      <c r="D51" s="478" t="s">
        <v>380</v>
      </c>
      <c r="E51" s="245">
        <v>7530</v>
      </c>
      <c r="F51" s="418"/>
      <c r="G51" s="418"/>
      <c r="H51" s="245">
        <v>7530</v>
      </c>
      <c r="I51" s="358"/>
      <c r="J51" s="426"/>
    </row>
    <row r="52" spans="2:10" s="415" customFormat="1" ht="42" customHeight="1">
      <c r="B52" s="483"/>
      <c r="C52" s="477" t="s">
        <v>381</v>
      </c>
      <c r="D52" s="478" t="s">
        <v>382</v>
      </c>
      <c r="E52" s="246">
        <v>37549</v>
      </c>
      <c r="F52" s="418">
        <v>109355</v>
      </c>
      <c r="G52" s="418">
        <v>142969</v>
      </c>
      <c r="H52" s="246">
        <v>111451</v>
      </c>
      <c r="I52" s="358">
        <v>0.77954661500045463</v>
      </c>
      <c r="J52" s="426"/>
    </row>
    <row r="53" spans="2:10" s="415" customFormat="1" ht="35.1" customHeight="1">
      <c r="B53" s="483" t="s">
        <v>383</v>
      </c>
      <c r="C53" s="477" t="s">
        <v>384</v>
      </c>
      <c r="D53" s="478" t="s">
        <v>385</v>
      </c>
      <c r="E53" s="246">
        <v>5164</v>
      </c>
      <c r="F53" s="418">
        <v>6000</v>
      </c>
      <c r="G53" s="418">
        <v>24855</v>
      </c>
      <c r="H53" s="246">
        <v>2761</v>
      </c>
      <c r="I53" s="358">
        <v>0.11108428887547778</v>
      </c>
      <c r="J53" s="426"/>
    </row>
    <row r="54" spans="2:10" s="415" customFormat="1" ht="35.1" customHeight="1">
      <c r="B54" s="480">
        <v>10</v>
      </c>
      <c r="C54" s="479" t="s">
        <v>386</v>
      </c>
      <c r="D54" s="478" t="s">
        <v>387</v>
      </c>
      <c r="E54" s="246">
        <v>5130</v>
      </c>
      <c r="F54" s="418">
        <v>6000</v>
      </c>
      <c r="G54" s="418">
        <v>4855</v>
      </c>
      <c r="H54" s="246">
        <v>1761</v>
      </c>
      <c r="I54" s="358">
        <v>0.36271884654994851</v>
      </c>
      <c r="J54" s="426"/>
    </row>
    <row r="55" spans="2:10" s="415" customFormat="1" ht="35.1" customHeight="1">
      <c r="B55" s="480">
        <v>11</v>
      </c>
      <c r="C55" s="479" t="s">
        <v>388</v>
      </c>
      <c r="D55" s="478" t="s">
        <v>389</v>
      </c>
      <c r="E55" s="246"/>
      <c r="F55" s="418"/>
      <c r="G55" s="418"/>
      <c r="H55" s="246"/>
      <c r="I55" s="358"/>
      <c r="J55" s="426"/>
    </row>
    <row r="56" spans="2:10" s="415" customFormat="1" ht="35.1" customHeight="1">
      <c r="B56" s="480">
        <v>12</v>
      </c>
      <c r="C56" s="479" t="s">
        <v>390</v>
      </c>
      <c r="D56" s="478" t="s">
        <v>391</v>
      </c>
      <c r="E56" s="246"/>
      <c r="F56" s="418"/>
      <c r="G56" s="418"/>
      <c r="H56" s="246"/>
      <c r="I56" s="358"/>
      <c r="J56" s="426"/>
    </row>
    <row r="57" spans="2:10" s="415" customFormat="1" ht="35.1" customHeight="1">
      <c r="B57" s="480">
        <v>13</v>
      </c>
      <c r="C57" s="479" t="s">
        <v>392</v>
      </c>
      <c r="D57" s="478" t="s">
        <v>393</v>
      </c>
      <c r="E57" s="246"/>
      <c r="F57" s="418"/>
      <c r="G57" s="418"/>
      <c r="H57" s="246"/>
      <c r="I57" s="358"/>
      <c r="J57" s="426"/>
    </row>
    <row r="58" spans="2:10" s="415" customFormat="1" ht="35.1" customHeight="1">
      <c r="B58" s="480">
        <v>14</v>
      </c>
      <c r="C58" s="479" t="s">
        <v>394</v>
      </c>
      <c r="D58" s="478" t="s">
        <v>395</v>
      </c>
      <c r="E58" s="246"/>
      <c r="F58" s="418"/>
      <c r="G58" s="418"/>
      <c r="H58" s="246"/>
      <c r="I58" s="358"/>
      <c r="J58" s="426"/>
    </row>
    <row r="59" spans="2:10" s="415" customFormat="1" ht="35.1" customHeight="1">
      <c r="B59" s="480">
        <v>15</v>
      </c>
      <c r="C59" s="417" t="s">
        <v>396</v>
      </c>
      <c r="D59" s="478" t="s">
        <v>397</v>
      </c>
      <c r="E59" s="245">
        <v>34</v>
      </c>
      <c r="F59" s="418"/>
      <c r="G59" s="418">
        <v>20000</v>
      </c>
      <c r="H59" s="245">
        <v>1000</v>
      </c>
      <c r="I59" s="358">
        <v>0.05</v>
      </c>
      <c r="J59" s="426"/>
    </row>
    <row r="60" spans="2:10" s="415" customFormat="1" ht="42" customHeight="1">
      <c r="B60" s="483"/>
      <c r="C60" s="477" t="s">
        <v>398</v>
      </c>
      <c r="D60" s="478" t="s">
        <v>399</v>
      </c>
      <c r="E60" s="246">
        <v>20516</v>
      </c>
      <c r="F60" s="418">
        <v>35000</v>
      </c>
      <c r="G60" s="418">
        <v>22491</v>
      </c>
      <c r="H60" s="246">
        <v>23525</v>
      </c>
      <c r="I60" s="358">
        <v>1.045973945133609</v>
      </c>
      <c r="J60" s="426"/>
    </row>
    <row r="61" spans="2:10" s="471" customFormat="1" ht="35.1" customHeight="1">
      <c r="B61" s="480" t="s">
        <v>400</v>
      </c>
      <c r="C61" s="479" t="s">
        <v>401</v>
      </c>
      <c r="D61" s="478" t="s">
        <v>402</v>
      </c>
      <c r="E61" s="246"/>
      <c r="F61" s="418"/>
      <c r="G61" s="418"/>
      <c r="H61" s="246"/>
      <c r="I61" s="358"/>
      <c r="J61" s="426"/>
    </row>
    <row r="62" spans="2:10" s="471" customFormat="1" ht="35.1" customHeight="1">
      <c r="B62" s="480" t="s">
        <v>403</v>
      </c>
      <c r="C62" s="479" t="s">
        <v>404</v>
      </c>
      <c r="D62" s="478" t="s">
        <v>405</v>
      </c>
      <c r="E62" s="247"/>
      <c r="F62" s="247"/>
      <c r="G62" s="247"/>
      <c r="H62" s="247"/>
      <c r="I62" s="358"/>
      <c r="J62" s="426"/>
    </row>
    <row r="63" spans="2:10" s="415" customFormat="1" ht="35.1" customHeight="1">
      <c r="B63" s="480" t="s">
        <v>406</v>
      </c>
      <c r="C63" s="479" t="s">
        <v>407</v>
      </c>
      <c r="D63" s="478" t="s">
        <v>408</v>
      </c>
      <c r="F63" s="418"/>
      <c r="G63" s="247"/>
      <c r="H63" s="416"/>
      <c r="I63" s="358"/>
      <c r="J63" s="426"/>
    </row>
    <row r="64" spans="2:10" s="471" customFormat="1" ht="35.1" customHeight="1">
      <c r="B64" s="480" t="s">
        <v>409</v>
      </c>
      <c r="C64" s="479" t="s">
        <v>410</v>
      </c>
      <c r="D64" s="478" t="s">
        <v>411</v>
      </c>
      <c r="E64" s="417"/>
      <c r="F64" s="418"/>
      <c r="G64" s="418"/>
      <c r="H64" s="418"/>
      <c r="I64" s="358"/>
      <c r="J64" s="426"/>
    </row>
    <row r="65" spans="2:10" ht="35.1" customHeight="1">
      <c r="B65" s="480" t="s">
        <v>412</v>
      </c>
      <c r="C65" s="479" t="s">
        <v>413</v>
      </c>
      <c r="D65" s="478" t="s">
        <v>414</v>
      </c>
      <c r="E65" s="416">
        <v>20011</v>
      </c>
      <c r="F65" s="247">
        <v>30000</v>
      </c>
      <c r="G65" s="247">
        <v>14794</v>
      </c>
      <c r="H65" s="247">
        <v>23449</v>
      </c>
      <c r="I65" s="358">
        <v>1.5850344734351764</v>
      </c>
      <c r="J65" s="426"/>
    </row>
    <row r="66" spans="2:10" ht="35.1" customHeight="1">
      <c r="B66" s="480" t="s">
        <v>415</v>
      </c>
      <c r="C66" s="479" t="s">
        <v>416</v>
      </c>
      <c r="D66" s="478" t="s">
        <v>417</v>
      </c>
      <c r="E66" s="418">
        <v>505</v>
      </c>
      <c r="F66" s="247">
        <v>5000</v>
      </c>
      <c r="G66" s="247">
        <v>7697</v>
      </c>
      <c r="H66" s="247">
        <v>76</v>
      </c>
      <c r="I66" s="358">
        <v>9.8739768741067952E-3</v>
      </c>
      <c r="J66" s="426"/>
    </row>
    <row r="67" spans="2:10" ht="35.1" customHeight="1">
      <c r="B67" s="480" t="s">
        <v>418</v>
      </c>
      <c r="C67" s="479" t="s">
        <v>419</v>
      </c>
      <c r="D67" s="478" t="s">
        <v>420</v>
      </c>
      <c r="E67" s="247"/>
      <c r="F67" s="247"/>
      <c r="G67" s="247"/>
      <c r="H67" s="247"/>
      <c r="I67" s="358"/>
      <c r="J67" s="426"/>
    </row>
    <row r="68" spans="2:10" ht="35.1" customHeight="1">
      <c r="B68" s="483">
        <v>21</v>
      </c>
      <c r="C68" s="477" t="s">
        <v>421</v>
      </c>
      <c r="D68" s="478" t="s">
        <v>422</v>
      </c>
      <c r="E68" s="247"/>
      <c r="F68" s="247"/>
      <c r="G68" s="247"/>
      <c r="H68" s="247"/>
      <c r="I68" s="358"/>
      <c r="J68" s="426"/>
    </row>
    <row r="69" spans="2:10" ht="35.1" customHeight="1">
      <c r="B69" s="483">
        <v>22</v>
      </c>
      <c r="C69" s="477" t="s">
        <v>423</v>
      </c>
      <c r="D69" s="478" t="s">
        <v>424</v>
      </c>
      <c r="E69" s="247">
        <v>298</v>
      </c>
      <c r="F69" s="247">
        <v>50855</v>
      </c>
      <c r="G69" s="247">
        <v>16845</v>
      </c>
      <c r="H69" s="247">
        <v>12008</v>
      </c>
      <c r="I69" s="358">
        <v>0.71285247848026123</v>
      </c>
      <c r="J69" s="426"/>
    </row>
    <row r="70" spans="2:10" ht="42" customHeight="1">
      <c r="B70" s="483">
        <v>236</v>
      </c>
      <c r="C70" s="477" t="s">
        <v>425</v>
      </c>
      <c r="D70" s="478" t="s">
        <v>426</v>
      </c>
      <c r="E70" s="247"/>
      <c r="F70" s="247"/>
      <c r="G70" s="247"/>
      <c r="H70" s="247"/>
      <c r="I70" s="358"/>
      <c r="J70" s="426"/>
    </row>
    <row r="71" spans="2:10" ht="40.5" customHeight="1">
      <c r="B71" s="483" t="s">
        <v>427</v>
      </c>
      <c r="C71" s="477" t="s">
        <v>428</v>
      </c>
      <c r="D71" s="478" t="s">
        <v>429</v>
      </c>
      <c r="E71" s="247"/>
      <c r="F71" s="247">
        <v>0</v>
      </c>
      <c r="G71" s="247">
        <v>16400</v>
      </c>
      <c r="H71" s="247">
        <v>26264</v>
      </c>
      <c r="I71" s="358">
        <v>1.6014634146341464</v>
      </c>
      <c r="J71" s="426"/>
    </row>
    <row r="72" spans="2:10" ht="35.1" customHeight="1">
      <c r="B72" s="480" t="s">
        <v>430</v>
      </c>
      <c r="C72" s="479" t="s">
        <v>431</v>
      </c>
      <c r="D72" s="478" t="s">
        <v>432</v>
      </c>
      <c r="E72" s="247"/>
      <c r="F72" s="247"/>
      <c r="G72" s="247"/>
      <c r="H72" s="247"/>
      <c r="I72" s="358"/>
      <c r="J72" s="426"/>
    </row>
    <row r="73" spans="2:10" ht="35.1" customHeight="1">
      <c r="B73" s="480" t="s">
        <v>433</v>
      </c>
      <c r="C73" s="479" t="s">
        <v>434</v>
      </c>
      <c r="D73" s="478" t="s">
        <v>435</v>
      </c>
      <c r="E73" s="247"/>
      <c r="F73" s="247"/>
      <c r="G73" s="247"/>
      <c r="H73" s="247"/>
      <c r="I73" s="358"/>
      <c r="J73" s="426"/>
    </row>
    <row r="74" spans="2:10" ht="35.1" customHeight="1">
      <c r="B74" s="480" t="s">
        <v>436</v>
      </c>
      <c r="C74" s="479" t="s">
        <v>437</v>
      </c>
      <c r="D74" s="478" t="s">
        <v>438</v>
      </c>
      <c r="E74" s="247"/>
      <c r="F74" s="247"/>
      <c r="G74" s="247"/>
      <c r="H74" s="247"/>
      <c r="I74" s="358"/>
      <c r="J74" s="426"/>
    </row>
    <row r="75" spans="2:10" ht="35.1" customHeight="1">
      <c r="B75" s="480" t="s">
        <v>439</v>
      </c>
      <c r="C75" s="479" t="s">
        <v>440</v>
      </c>
      <c r="D75" s="478" t="s">
        <v>441</v>
      </c>
      <c r="E75" s="247"/>
      <c r="F75" s="247"/>
      <c r="G75" s="247"/>
      <c r="H75" s="247"/>
      <c r="I75" s="358"/>
      <c r="J75" s="426"/>
    </row>
    <row r="76" spans="2:10" ht="36" customHeight="1">
      <c r="B76" s="480" t="s">
        <v>442</v>
      </c>
      <c r="C76" s="479" t="s">
        <v>443</v>
      </c>
      <c r="D76" s="478" t="s">
        <v>444</v>
      </c>
      <c r="E76" s="247"/>
      <c r="F76" s="247">
        <v>0</v>
      </c>
      <c r="G76" s="247">
        <v>16400</v>
      </c>
      <c r="H76" s="247">
        <v>26264</v>
      </c>
      <c r="I76" s="358">
        <v>1.6014634146341464</v>
      </c>
      <c r="J76" s="426"/>
    </row>
    <row r="77" spans="2:10" ht="35.1" customHeight="1">
      <c r="B77" s="483">
        <v>24</v>
      </c>
      <c r="C77" s="477" t="s">
        <v>445</v>
      </c>
      <c r="D77" s="478" t="s">
        <v>446</v>
      </c>
      <c r="E77" s="247">
        <v>5322</v>
      </c>
      <c r="F77" s="247">
        <v>11000</v>
      </c>
      <c r="G77" s="247">
        <v>57800</v>
      </c>
      <c r="H77" s="247">
        <v>34548</v>
      </c>
      <c r="I77" s="358">
        <v>0.59771626297577851</v>
      </c>
      <c r="J77" s="426"/>
    </row>
    <row r="78" spans="2:10" ht="35.1" customHeight="1">
      <c r="B78" s="483">
        <v>27</v>
      </c>
      <c r="C78" s="477" t="s">
        <v>447</v>
      </c>
      <c r="D78" s="478" t="s">
        <v>448</v>
      </c>
      <c r="E78" s="247">
        <v>1195</v>
      </c>
      <c r="F78" s="247"/>
      <c r="G78" s="247"/>
      <c r="H78" s="247"/>
      <c r="I78" s="358"/>
      <c r="J78" s="426"/>
    </row>
    <row r="79" spans="2:10" ht="35.1" customHeight="1">
      <c r="B79" s="483" t="s">
        <v>449</v>
      </c>
      <c r="C79" s="477" t="s">
        <v>450</v>
      </c>
      <c r="D79" s="478" t="s">
        <v>451</v>
      </c>
      <c r="E79" s="247">
        <v>5054</v>
      </c>
      <c r="F79" s="247">
        <v>3500</v>
      </c>
      <c r="G79" s="247">
        <v>4578</v>
      </c>
      <c r="H79" s="247">
        <v>12345</v>
      </c>
      <c r="I79" s="358">
        <v>2.6965923984272608</v>
      </c>
      <c r="J79" s="426"/>
    </row>
    <row r="80" spans="2:10" ht="40.5" customHeight="1">
      <c r="B80" s="483"/>
      <c r="C80" s="477" t="s">
        <v>452</v>
      </c>
      <c r="D80" s="478" t="s">
        <v>453</v>
      </c>
      <c r="E80" s="247">
        <v>79589</v>
      </c>
      <c r="F80" s="247">
        <v>169172</v>
      </c>
      <c r="G80" s="247">
        <v>194988</v>
      </c>
      <c r="H80" s="247">
        <v>196829</v>
      </c>
      <c r="I80" s="358">
        <v>1.0094416066629741</v>
      </c>
      <c r="J80" s="426"/>
    </row>
    <row r="81" spans="2:10" ht="35.1" customHeight="1">
      <c r="B81" s="483">
        <v>88</v>
      </c>
      <c r="C81" s="477" t="s">
        <v>454</v>
      </c>
      <c r="D81" s="478" t="s">
        <v>455</v>
      </c>
      <c r="E81" s="247">
        <v>43413</v>
      </c>
      <c r="F81" s="247">
        <v>988</v>
      </c>
      <c r="G81" s="247">
        <v>988</v>
      </c>
      <c r="H81" s="247">
        <v>988</v>
      </c>
      <c r="I81" s="358">
        <v>1</v>
      </c>
      <c r="J81" s="426"/>
    </row>
    <row r="82" spans="2:10" ht="35.1" customHeight="1">
      <c r="B82" s="483"/>
      <c r="C82" s="477" t="s">
        <v>102</v>
      </c>
      <c r="D82" s="484"/>
      <c r="E82" s="247"/>
      <c r="F82" s="247"/>
      <c r="G82" s="247"/>
      <c r="H82" s="247"/>
      <c r="I82" s="358"/>
      <c r="J82" s="426"/>
    </row>
    <row r="83" spans="2:10" ht="43.5" customHeight="1">
      <c r="B83" s="483"/>
      <c r="C83" s="477" t="s">
        <v>456</v>
      </c>
      <c r="D83" s="478" t="s">
        <v>457</v>
      </c>
      <c r="E83" s="247"/>
      <c r="F83" s="247"/>
      <c r="G83" s="247"/>
      <c r="I83" s="358"/>
      <c r="J83" s="426"/>
    </row>
    <row r="84" spans="2:10" ht="40.5" customHeight="1">
      <c r="B84" s="483">
        <v>30</v>
      </c>
      <c r="C84" s="477" t="s">
        <v>458</v>
      </c>
      <c r="D84" s="478" t="s">
        <v>459</v>
      </c>
      <c r="E84" s="247">
        <v>46410</v>
      </c>
      <c r="F84" s="247">
        <v>123410</v>
      </c>
      <c r="G84" s="247">
        <v>123410</v>
      </c>
      <c r="H84" s="247">
        <v>76410</v>
      </c>
      <c r="I84" s="358">
        <v>0.61915565999513811</v>
      </c>
      <c r="J84" s="426"/>
    </row>
    <row r="85" spans="2:10" ht="35.1" customHeight="1">
      <c r="B85" s="480">
        <v>300</v>
      </c>
      <c r="C85" s="479" t="s">
        <v>460</v>
      </c>
      <c r="D85" s="478" t="s">
        <v>461</v>
      </c>
      <c r="E85" s="247"/>
      <c r="F85" s="247"/>
      <c r="G85" s="247"/>
      <c r="H85" s="247"/>
      <c r="I85" s="358"/>
      <c r="J85" s="426"/>
    </row>
    <row r="86" spans="2:10" ht="35.1" customHeight="1">
      <c r="B86" s="480">
        <v>301</v>
      </c>
      <c r="C86" s="479" t="s">
        <v>462</v>
      </c>
      <c r="D86" s="478" t="s">
        <v>463</v>
      </c>
      <c r="E86" s="247"/>
      <c r="F86" s="247"/>
      <c r="G86" s="247"/>
      <c r="H86" s="247"/>
      <c r="I86" s="358"/>
      <c r="J86" s="426"/>
    </row>
    <row r="87" spans="2:10" ht="35.1" customHeight="1">
      <c r="B87" s="480">
        <v>302</v>
      </c>
      <c r="C87" s="479" t="s">
        <v>464</v>
      </c>
      <c r="D87" s="478" t="s">
        <v>465</v>
      </c>
      <c r="E87" s="247"/>
      <c r="F87" s="247"/>
      <c r="G87" s="247"/>
      <c r="H87" s="247"/>
      <c r="I87" s="358"/>
      <c r="J87" s="426"/>
    </row>
    <row r="88" spans="2:10" ht="35.1" customHeight="1">
      <c r="B88" s="480">
        <v>303</v>
      </c>
      <c r="C88" s="479" t="s">
        <v>466</v>
      </c>
      <c r="D88" s="478" t="s">
        <v>467</v>
      </c>
      <c r="E88" s="247">
        <v>44931</v>
      </c>
      <c r="F88" s="247">
        <v>121931</v>
      </c>
      <c r="G88" s="247">
        <v>121931</v>
      </c>
      <c r="H88" s="247">
        <v>74931</v>
      </c>
      <c r="I88" s="358">
        <v>0.61453609008373589</v>
      </c>
      <c r="J88" s="426"/>
    </row>
    <row r="89" spans="2:10" ht="35.1" customHeight="1">
      <c r="B89" s="480">
        <v>304</v>
      </c>
      <c r="C89" s="479" t="s">
        <v>468</v>
      </c>
      <c r="D89" s="478" t="s">
        <v>469</v>
      </c>
      <c r="E89" s="247"/>
      <c r="F89" s="247"/>
      <c r="G89" s="247"/>
      <c r="H89" s="247"/>
      <c r="I89" s="358"/>
      <c r="J89" s="426"/>
    </row>
    <row r="90" spans="2:10" ht="35.1" customHeight="1">
      <c r="B90" s="480">
        <v>305</v>
      </c>
      <c r="C90" s="479" t="s">
        <v>470</v>
      </c>
      <c r="D90" s="478" t="s">
        <v>471</v>
      </c>
      <c r="E90" s="247"/>
      <c r="F90" s="247"/>
      <c r="G90" s="247"/>
      <c r="H90" s="247"/>
      <c r="I90" s="358"/>
      <c r="J90" s="426"/>
    </row>
    <row r="91" spans="2:10" ht="35.1" customHeight="1">
      <c r="B91" s="480">
        <v>306</v>
      </c>
      <c r="C91" s="479" t="s">
        <v>472</v>
      </c>
      <c r="D91" s="478" t="s">
        <v>473</v>
      </c>
      <c r="E91" s="247"/>
      <c r="F91" s="247"/>
      <c r="G91" s="247"/>
      <c r="H91" s="247"/>
      <c r="I91" s="358"/>
      <c r="J91" s="426"/>
    </row>
    <row r="92" spans="2:10" ht="35.1" customHeight="1">
      <c r="B92" s="480">
        <v>309</v>
      </c>
      <c r="C92" s="479" t="s">
        <v>474</v>
      </c>
      <c r="D92" s="478" t="s">
        <v>475</v>
      </c>
      <c r="E92" s="247">
        <v>1479</v>
      </c>
      <c r="F92" s="247">
        <v>1479</v>
      </c>
      <c r="G92" s="247">
        <v>1479</v>
      </c>
      <c r="H92" s="247">
        <v>1479</v>
      </c>
      <c r="I92" s="358">
        <v>1</v>
      </c>
      <c r="J92" s="426"/>
    </row>
    <row r="93" spans="2:10" ht="35.1" customHeight="1">
      <c r="B93" s="483">
        <v>31</v>
      </c>
      <c r="C93" s="477" t="s">
        <v>476</v>
      </c>
      <c r="D93" s="478" t="s">
        <v>477</v>
      </c>
      <c r="E93" s="247"/>
      <c r="F93" s="247"/>
      <c r="G93" s="247"/>
      <c r="H93" s="247">
        <v>47000</v>
      </c>
      <c r="I93" s="358"/>
      <c r="J93" s="426"/>
    </row>
    <row r="94" spans="2:10" ht="35.1" customHeight="1">
      <c r="B94" s="483" t="s">
        <v>478</v>
      </c>
      <c r="C94" s="477" t="s">
        <v>479</v>
      </c>
      <c r="D94" s="478" t="s">
        <v>480</v>
      </c>
      <c r="E94" s="247"/>
      <c r="F94" s="247"/>
      <c r="G94" s="247"/>
      <c r="H94" s="247"/>
      <c r="I94" s="358"/>
      <c r="J94" s="426"/>
    </row>
    <row r="95" spans="2:10" ht="35.1" customHeight="1">
      <c r="B95" s="483">
        <v>32</v>
      </c>
      <c r="C95" s="477" t="s">
        <v>481</v>
      </c>
      <c r="D95" s="478" t="s">
        <v>482</v>
      </c>
      <c r="E95" s="247"/>
      <c r="F95" s="247"/>
      <c r="G95" s="247"/>
      <c r="H95" s="247"/>
      <c r="I95" s="358"/>
      <c r="J95" s="426"/>
    </row>
    <row r="96" spans="2:10" ht="57.75" customHeight="1">
      <c r="B96" s="483">
        <v>330</v>
      </c>
      <c r="C96" s="477" t="s">
        <v>483</v>
      </c>
      <c r="D96" s="478" t="s">
        <v>484</v>
      </c>
      <c r="E96" s="247"/>
      <c r="F96" s="247"/>
      <c r="G96" s="247"/>
      <c r="H96" s="247"/>
      <c r="I96" s="358"/>
      <c r="J96" s="426"/>
    </row>
    <row r="97" spans="2:10" ht="63" customHeight="1">
      <c r="B97" s="483" t="s">
        <v>485</v>
      </c>
      <c r="C97" s="477" t="s">
        <v>486</v>
      </c>
      <c r="D97" s="478" t="s">
        <v>487</v>
      </c>
      <c r="E97" s="247"/>
      <c r="F97" s="247"/>
      <c r="G97" s="247"/>
      <c r="H97" s="247"/>
      <c r="I97" s="358"/>
      <c r="J97" s="426"/>
    </row>
    <row r="98" spans="2:10" ht="62.25" customHeight="1">
      <c r="B98" s="483" t="s">
        <v>485</v>
      </c>
      <c r="C98" s="477" t="s">
        <v>488</v>
      </c>
      <c r="D98" s="478" t="s">
        <v>489</v>
      </c>
      <c r="E98" s="247">
        <v>1523</v>
      </c>
      <c r="F98" s="247">
        <v>1523</v>
      </c>
      <c r="G98" s="247">
        <v>1523</v>
      </c>
      <c r="H98" s="247">
        <v>1523</v>
      </c>
      <c r="I98" s="358">
        <v>1</v>
      </c>
      <c r="J98" s="426"/>
    </row>
    <row r="99" spans="2:10" ht="35.1" customHeight="1">
      <c r="B99" s="483">
        <v>34</v>
      </c>
      <c r="C99" s="477" t="s">
        <v>490</v>
      </c>
      <c r="D99" s="478" t="s">
        <v>491</v>
      </c>
      <c r="E99" s="247"/>
      <c r="F99" s="247"/>
      <c r="G99" s="247"/>
      <c r="H99" s="247"/>
      <c r="I99" s="358"/>
      <c r="J99" s="426"/>
    </row>
    <row r="100" spans="2:10" ht="35.1" customHeight="1">
      <c r="B100" s="480">
        <v>340</v>
      </c>
      <c r="C100" s="479" t="s">
        <v>492</v>
      </c>
      <c r="D100" s="478" t="s">
        <v>493</v>
      </c>
      <c r="E100" s="247"/>
      <c r="F100" s="247"/>
      <c r="G100" s="247"/>
      <c r="H100" s="247"/>
      <c r="I100" s="358"/>
      <c r="J100" s="426"/>
    </row>
    <row r="101" spans="2:10" ht="35.1" customHeight="1">
      <c r="B101" s="480">
        <v>341</v>
      </c>
      <c r="C101" s="479" t="s">
        <v>494</v>
      </c>
      <c r="D101" s="478" t="s">
        <v>495</v>
      </c>
      <c r="E101" s="247"/>
      <c r="F101" s="247"/>
      <c r="G101" s="247"/>
      <c r="H101" s="247"/>
      <c r="I101" s="358"/>
      <c r="J101" s="426"/>
    </row>
    <row r="102" spans="2:10" ht="35.1" customHeight="1">
      <c r="B102" s="483"/>
      <c r="C102" s="477" t="s">
        <v>496</v>
      </c>
      <c r="D102" s="478" t="s">
        <v>497</v>
      </c>
      <c r="E102" s="247"/>
      <c r="F102" s="247"/>
      <c r="G102" s="247"/>
      <c r="H102" s="247"/>
      <c r="I102" s="358"/>
      <c r="J102" s="426"/>
    </row>
    <row r="103" spans="2:10" ht="35.1" customHeight="1">
      <c r="B103" s="483">
        <v>35</v>
      </c>
      <c r="C103" s="477" t="s">
        <v>498</v>
      </c>
      <c r="D103" s="478" t="s">
        <v>499</v>
      </c>
      <c r="E103" s="247">
        <v>835826</v>
      </c>
      <c r="F103" s="247">
        <v>1164707</v>
      </c>
      <c r="G103" s="247">
        <v>968912</v>
      </c>
      <c r="H103" s="247">
        <v>985090.97900000005</v>
      </c>
      <c r="I103" s="358">
        <v>1.016698089196955</v>
      </c>
      <c r="J103" s="426"/>
    </row>
    <row r="104" spans="2:10" ht="35.1" customHeight="1">
      <c r="B104" s="480">
        <v>350</v>
      </c>
      <c r="C104" s="479" t="s">
        <v>500</v>
      </c>
      <c r="D104" s="478" t="s">
        <v>501</v>
      </c>
      <c r="E104" s="247">
        <v>683378</v>
      </c>
      <c r="F104" s="247">
        <v>835827</v>
      </c>
      <c r="G104" s="247">
        <v>835827</v>
      </c>
      <c r="H104" s="247">
        <v>835827</v>
      </c>
      <c r="I104" s="358">
        <v>1</v>
      </c>
      <c r="J104" s="426"/>
    </row>
    <row r="105" spans="2:10" ht="35.1" customHeight="1">
      <c r="B105" s="480">
        <v>351</v>
      </c>
      <c r="C105" s="479" t="s">
        <v>502</v>
      </c>
      <c r="D105" s="478" t="s">
        <v>503</v>
      </c>
      <c r="E105" s="247">
        <v>152448</v>
      </c>
      <c r="F105" s="247">
        <v>328880</v>
      </c>
      <c r="G105" s="247">
        <v>133085</v>
      </c>
      <c r="H105" s="247">
        <v>149263.97899999999</v>
      </c>
      <c r="I105" s="358">
        <v>1.1215687643235526</v>
      </c>
      <c r="J105" s="426"/>
    </row>
    <row r="106" spans="2:10" ht="35.1" customHeight="1">
      <c r="B106" s="483"/>
      <c r="C106" s="477" t="s">
        <v>504</v>
      </c>
      <c r="D106" s="478" t="s">
        <v>505</v>
      </c>
      <c r="E106" s="247">
        <v>49225</v>
      </c>
      <c r="F106" s="247">
        <v>48308</v>
      </c>
      <c r="G106" s="247">
        <v>48308</v>
      </c>
      <c r="H106" s="247">
        <v>47503</v>
      </c>
      <c r="I106" s="358">
        <v>0.98333609340067896</v>
      </c>
      <c r="J106" s="426"/>
    </row>
    <row r="107" spans="2:10" ht="35.1" customHeight="1">
      <c r="B107" s="483">
        <v>40</v>
      </c>
      <c r="C107" s="477" t="s">
        <v>506</v>
      </c>
      <c r="D107" s="478" t="s">
        <v>507</v>
      </c>
      <c r="E107" s="247">
        <v>49225</v>
      </c>
      <c r="F107" s="247">
        <v>48308</v>
      </c>
      <c r="G107" s="247">
        <v>48308</v>
      </c>
      <c r="H107" s="247">
        <v>47503</v>
      </c>
      <c r="I107" s="358">
        <v>0.98333609340067896</v>
      </c>
      <c r="J107" s="426"/>
    </row>
    <row r="108" spans="2:10" ht="35.1" customHeight="1">
      <c r="B108" s="480">
        <v>400</v>
      </c>
      <c r="C108" s="479" t="s">
        <v>508</v>
      </c>
      <c r="D108" s="478" t="s">
        <v>509</v>
      </c>
      <c r="E108" s="247"/>
      <c r="F108" s="247"/>
      <c r="G108" s="247"/>
      <c r="H108" s="247"/>
      <c r="I108" s="358"/>
      <c r="J108" s="426"/>
    </row>
    <row r="109" spans="2:10" ht="35.1" customHeight="1">
      <c r="B109" s="480">
        <v>401</v>
      </c>
      <c r="C109" s="479" t="s">
        <v>510</v>
      </c>
      <c r="D109" s="478" t="s">
        <v>511</v>
      </c>
      <c r="E109" s="247"/>
      <c r="F109" s="247"/>
      <c r="G109" s="247"/>
      <c r="H109" s="247"/>
      <c r="I109" s="358"/>
      <c r="J109" s="426"/>
    </row>
    <row r="110" spans="2:10" ht="35.1" customHeight="1">
      <c r="B110" s="480">
        <v>403</v>
      </c>
      <c r="C110" s="479" t="s">
        <v>512</v>
      </c>
      <c r="D110" s="478" t="s">
        <v>513</v>
      </c>
      <c r="E110" s="247"/>
      <c r="F110" s="247"/>
      <c r="G110" s="247"/>
      <c r="H110" s="247"/>
      <c r="I110" s="358"/>
      <c r="J110" s="426"/>
    </row>
    <row r="111" spans="2:10" ht="35.1" customHeight="1">
      <c r="B111" s="480">
        <v>404</v>
      </c>
      <c r="C111" s="479" t="s">
        <v>514</v>
      </c>
      <c r="D111" s="478" t="s">
        <v>515</v>
      </c>
      <c r="E111" s="247">
        <v>49225</v>
      </c>
      <c r="F111" s="247">
        <v>48308</v>
      </c>
      <c r="G111" s="247">
        <v>48308</v>
      </c>
      <c r="H111" s="247">
        <v>47503</v>
      </c>
      <c r="I111" s="358">
        <v>0.98333609340067896</v>
      </c>
      <c r="J111" s="426"/>
    </row>
    <row r="112" spans="2:10" ht="35.1" customHeight="1">
      <c r="B112" s="480">
        <v>405</v>
      </c>
      <c r="C112" s="479" t="s">
        <v>516</v>
      </c>
      <c r="D112" s="478" t="s">
        <v>517</v>
      </c>
      <c r="E112" s="247"/>
      <c r="F112" s="247"/>
      <c r="G112" s="247"/>
      <c r="H112" s="247"/>
      <c r="I112" s="358"/>
      <c r="J112" s="426"/>
    </row>
    <row r="113" spans="2:10" ht="35.1" customHeight="1">
      <c r="B113" s="480" t="s">
        <v>518</v>
      </c>
      <c r="C113" s="479" t="s">
        <v>519</v>
      </c>
      <c r="D113" s="478" t="s">
        <v>520</v>
      </c>
      <c r="E113" s="247"/>
      <c r="F113" s="247"/>
      <c r="G113" s="247"/>
      <c r="H113" s="247"/>
      <c r="I113" s="358"/>
      <c r="J113" s="426"/>
    </row>
    <row r="114" spans="2:10" ht="45" customHeight="1">
      <c r="B114" s="483">
        <v>41</v>
      </c>
      <c r="C114" s="477" t="s">
        <v>521</v>
      </c>
      <c r="D114" s="478" t="s">
        <v>522</v>
      </c>
      <c r="E114" s="247"/>
      <c r="F114" s="247"/>
      <c r="G114" s="247"/>
      <c r="H114" s="247"/>
      <c r="I114" s="358"/>
      <c r="J114" s="426"/>
    </row>
    <row r="115" spans="2:10" ht="35.1" customHeight="1">
      <c r="B115" s="480">
        <v>410</v>
      </c>
      <c r="C115" s="479" t="s">
        <v>523</v>
      </c>
      <c r="D115" s="478" t="s">
        <v>524</v>
      </c>
      <c r="E115" s="247"/>
      <c r="F115" s="247"/>
      <c r="G115" s="247"/>
      <c r="H115" s="247"/>
      <c r="I115" s="358"/>
      <c r="J115" s="426"/>
    </row>
    <row r="116" spans="2:10" ht="35.1" customHeight="1">
      <c r="B116" s="480">
        <v>411</v>
      </c>
      <c r="C116" s="479" t="s">
        <v>525</v>
      </c>
      <c r="D116" s="478" t="s">
        <v>526</v>
      </c>
      <c r="E116" s="247"/>
      <c r="F116" s="247"/>
      <c r="G116" s="247"/>
      <c r="H116" s="247"/>
      <c r="I116" s="358"/>
      <c r="J116" s="426"/>
    </row>
    <row r="117" spans="2:10" ht="35.1" customHeight="1">
      <c r="B117" s="480">
        <v>412</v>
      </c>
      <c r="C117" s="479" t="s">
        <v>527</v>
      </c>
      <c r="D117" s="478" t="s">
        <v>528</v>
      </c>
      <c r="E117" s="247"/>
      <c r="F117" s="247"/>
      <c r="G117" s="247"/>
      <c r="H117" s="247"/>
      <c r="I117" s="358"/>
      <c r="J117" s="426"/>
    </row>
    <row r="118" spans="2:10" ht="35.1" customHeight="1">
      <c r="B118" s="480">
        <v>413</v>
      </c>
      <c r="C118" s="479" t="s">
        <v>529</v>
      </c>
      <c r="D118" s="478" t="s">
        <v>530</v>
      </c>
      <c r="E118" s="247"/>
      <c r="F118" s="247"/>
      <c r="G118" s="247"/>
      <c r="H118" s="247"/>
      <c r="I118" s="358"/>
      <c r="J118" s="426"/>
    </row>
    <row r="119" spans="2:10" ht="35.1" customHeight="1">
      <c r="B119" s="480">
        <v>414</v>
      </c>
      <c r="C119" s="479" t="s">
        <v>531</v>
      </c>
      <c r="D119" s="478" t="s">
        <v>532</v>
      </c>
      <c r="E119" s="247"/>
      <c r="F119" s="247"/>
      <c r="G119" s="247"/>
      <c r="H119" s="247"/>
      <c r="I119" s="358"/>
      <c r="J119" s="426"/>
    </row>
    <row r="120" spans="2:10" ht="35.1" customHeight="1">
      <c r="B120" s="480">
        <v>415</v>
      </c>
      <c r="C120" s="479" t="s">
        <v>533</v>
      </c>
      <c r="D120" s="478" t="s">
        <v>534</v>
      </c>
      <c r="E120" s="247"/>
      <c r="F120" s="247"/>
      <c r="G120" s="247"/>
      <c r="H120" s="247"/>
      <c r="I120" s="358"/>
      <c r="J120" s="426"/>
    </row>
    <row r="121" spans="2:10" ht="35.1" customHeight="1">
      <c r="B121" s="480">
        <v>416</v>
      </c>
      <c r="C121" s="479" t="s">
        <v>535</v>
      </c>
      <c r="D121" s="478" t="s">
        <v>536</v>
      </c>
      <c r="E121" s="247"/>
      <c r="F121" s="247"/>
      <c r="G121" s="247"/>
      <c r="H121" s="247"/>
      <c r="I121" s="358"/>
      <c r="J121" s="426"/>
    </row>
    <row r="122" spans="2:10" ht="35.1" customHeight="1">
      <c r="B122" s="480">
        <v>419</v>
      </c>
      <c r="C122" s="479" t="s">
        <v>537</v>
      </c>
      <c r="D122" s="478" t="s">
        <v>538</v>
      </c>
      <c r="E122" s="247"/>
      <c r="F122" s="247"/>
      <c r="G122" s="247"/>
      <c r="H122" s="247"/>
      <c r="I122" s="358"/>
      <c r="J122" s="426"/>
    </row>
    <row r="123" spans="2:10" ht="35.1" customHeight="1">
      <c r="B123" s="483">
        <v>498</v>
      </c>
      <c r="C123" s="477" t="s">
        <v>539</v>
      </c>
      <c r="D123" s="478" t="s">
        <v>540</v>
      </c>
      <c r="E123" s="247"/>
      <c r="F123" s="247"/>
      <c r="G123" s="247"/>
      <c r="H123" s="247"/>
      <c r="I123" s="358"/>
      <c r="J123" s="426"/>
    </row>
    <row r="124" spans="2:10" ht="45" customHeight="1">
      <c r="B124" s="483" t="s">
        <v>541</v>
      </c>
      <c r="C124" s="477" t="s">
        <v>542</v>
      </c>
      <c r="D124" s="478" t="s">
        <v>543</v>
      </c>
      <c r="E124" s="247">
        <v>821303</v>
      </c>
      <c r="F124" s="247">
        <v>1163684</v>
      </c>
      <c r="G124" s="247">
        <v>993705</v>
      </c>
      <c r="H124" s="247">
        <v>1012530</v>
      </c>
      <c r="I124" s="358">
        <v>1.01894425407943</v>
      </c>
      <c r="J124" s="426"/>
    </row>
    <row r="125" spans="2:10" ht="42" customHeight="1">
      <c r="B125" s="483">
        <v>42</v>
      </c>
      <c r="C125" s="477" t="s">
        <v>544</v>
      </c>
      <c r="D125" s="478" t="s">
        <v>545</v>
      </c>
      <c r="E125" s="247">
        <v>6087</v>
      </c>
      <c r="F125" s="247">
        <v>6738</v>
      </c>
      <c r="G125" s="247">
        <v>2004</v>
      </c>
      <c r="H125" s="247">
        <v>1586</v>
      </c>
      <c r="I125" s="358">
        <v>0.79141716566866271</v>
      </c>
      <c r="J125" s="426"/>
    </row>
    <row r="126" spans="2:10" ht="35.1" customHeight="1">
      <c r="B126" s="480">
        <v>420</v>
      </c>
      <c r="C126" s="479" t="s">
        <v>546</v>
      </c>
      <c r="D126" s="478" t="s">
        <v>547</v>
      </c>
      <c r="E126" s="247"/>
      <c r="F126" s="247"/>
      <c r="G126" s="247"/>
      <c r="H126" s="247"/>
      <c r="I126" s="358"/>
      <c r="J126" s="426"/>
    </row>
    <row r="127" spans="2:10" ht="35.1" customHeight="1">
      <c r="B127" s="480">
        <v>421</v>
      </c>
      <c r="C127" s="479" t="s">
        <v>548</v>
      </c>
      <c r="D127" s="478" t="s">
        <v>549</v>
      </c>
      <c r="E127" s="247"/>
      <c r="F127" s="247"/>
      <c r="G127" s="247"/>
      <c r="H127" s="247"/>
      <c r="I127" s="358"/>
      <c r="J127" s="426"/>
    </row>
    <row r="128" spans="2:10" ht="35.1" customHeight="1">
      <c r="B128" s="480">
        <v>422</v>
      </c>
      <c r="C128" s="479" t="s">
        <v>437</v>
      </c>
      <c r="D128" s="478" t="s">
        <v>550</v>
      </c>
      <c r="E128" s="247"/>
      <c r="F128" s="247"/>
      <c r="G128" s="247"/>
      <c r="H128" s="247"/>
      <c r="I128" s="358"/>
      <c r="J128" s="426"/>
    </row>
    <row r="129" spans="2:10" ht="35.1" customHeight="1">
      <c r="B129" s="480">
        <v>423</v>
      </c>
      <c r="C129" s="479" t="s">
        <v>440</v>
      </c>
      <c r="D129" s="478" t="s">
        <v>551</v>
      </c>
      <c r="E129" s="247"/>
      <c r="F129" s="247"/>
      <c r="G129" s="247"/>
      <c r="H129" s="247"/>
      <c r="I129" s="358"/>
      <c r="J129" s="426"/>
    </row>
    <row r="130" spans="2:10" ht="43.5" customHeight="1">
      <c r="B130" s="480">
        <v>427</v>
      </c>
      <c r="C130" s="479" t="s">
        <v>552</v>
      </c>
      <c r="D130" s="478" t="s">
        <v>553</v>
      </c>
      <c r="E130" s="247"/>
      <c r="F130" s="247"/>
      <c r="G130" s="247"/>
      <c r="H130" s="247"/>
      <c r="I130" s="358"/>
      <c r="J130" s="426"/>
    </row>
    <row r="131" spans="2:10" ht="35.1" customHeight="1">
      <c r="B131" s="480" t="s">
        <v>554</v>
      </c>
      <c r="C131" s="479" t="s">
        <v>555</v>
      </c>
      <c r="D131" s="478" t="s">
        <v>556</v>
      </c>
      <c r="E131" s="247">
        <v>6087</v>
      </c>
      <c r="F131" s="247">
        <v>6738</v>
      </c>
      <c r="G131" s="247">
        <v>2004</v>
      </c>
      <c r="H131" s="247">
        <v>1586</v>
      </c>
      <c r="I131" s="358">
        <v>0.79141716566866271</v>
      </c>
      <c r="J131" s="426"/>
    </row>
    <row r="132" spans="2:10" ht="35.1" customHeight="1">
      <c r="B132" s="483">
        <v>430</v>
      </c>
      <c r="C132" s="477" t="s">
        <v>557</v>
      </c>
      <c r="D132" s="478" t="s">
        <v>558</v>
      </c>
      <c r="E132" s="247">
        <v>31928</v>
      </c>
      <c r="F132" s="247">
        <v>45000</v>
      </c>
      <c r="G132" s="247">
        <v>35000</v>
      </c>
      <c r="H132" s="247">
        <v>46999</v>
      </c>
      <c r="I132" s="358">
        <v>1.3428285714285715</v>
      </c>
      <c r="J132" s="426"/>
    </row>
    <row r="133" spans="2:10" ht="39" customHeight="1">
      <c r="B133" s="483" t="s">
        <v>559</v>
      </c>
      <c r="C133" s="477" t="s">
        <v>560</v>
      </c>
      <c r="D133" s="478" t="s">
        <v>561</v>
      </c>
      <c r="E133" s="247">
        <v>24466</v>
      </c>
      <c r="F133" s="247">
        <v>112770</v>
      </c>
      <c r="G133" s="247">
        <v>66649</v>
      </c>
      <c r="H133" s="247">
        <v>97784</v>
      </c>
      <c r="I133" s="358">
        <v>1.4671487944305242</v>
      </c>
      <c r="J133" s="426"/>
    </row>
    <row r="134" spans="2:10" ht="35.1" customHeight="1">
      <c r="B134" s="480">
        <v>431</v>
      </c>
      <c r="C134" s="479" t="s">
        <v>562</v>
      </c>
      <c r="D134" s="478" t="s">
        <v>563</v>
      </c>
      <c r="E134" s="247"/>
      <c r="F134" s="247"/>
      <c r="G134" s="247"/>
      <c r="H134" s="247"/>
      <c r="I134" s="358"/>
      <c r="J134" s="426"/>
    </row>
    <row r="135" spans="2:10" ht="35.1" customHeight="1">
      <c r="B135" s="480">
        <v>432</v>
      </c>
      <c r="C135" s="479" t="s">
        <v>564</v>
      </c>
      <c r="D135" s="478" t="s">
        <v>565</v>
      </c>
      <c r="E135" s="247"/>
      <c r="F135" s="247"/>
      <c r="G135" s="247"/>
      <c r="H135" s="247"/>
      <c r="I135" s="358"/>
      <c r="J135" s="426"/>
    </row>
    <row r="136" spans="2:10" ht="35.1" customHeight="1">
      <c r="B136" s="480">
        <v>433</v>
      </c>
      <c r="C136" s="479" t="s">
        <v>566</v>
      </c>
      <c r="D136" s="478" t="s">
        <v>567</v>
      </c>
      <c r="E136" s="247"/>
      <c r="F136" s="247"/>
      <c r="G136" s="247"/>
      <c r="H136" s="247"/>
      <c r="I136" s="358"/>
      <c r="J136" s="426"/>
    </row>
    <row r="137" spans="2:10" ht="35.1" customHeight="1">
      <c r="B137" s="480">
        <v>434</v>
      </c>
      <c r="C137" s="479" t="s">
        <v>568</v>
      </c>
      <c r="D137" s="478" t="s">
        <v>569</v>
      </c>
      <c r="E137" s="247"/>
      <c r="F137" s="247"/>
      <c r="G137" s="247"/>
      <c r="H137" s="247"/>
      <c r="I137" s="358"/>
      <c r="J137" s="426"/>
    </row>
    <row r="138" spans="2:10" ht="35.1" customHeight="1">
      <c r="B138" s="480">
        <v>435</v>
      </c>
      <c r="C138" s="479" t="s">
        <v>570</v>
      </c>
      <c r="D138" s="478" t="s">
        <v>571</v>
      </c>
      <c r="E138" s="247">
        <v>18755</v>
      </c>
      <c r="F138" s="247">
        <v>106100</v>
      </c>
      <c r="G138" s="247">
        <v>60229</v>
      </c>
      <c r="H138" s="247">
        <v>92005</v>
      </c>
      <c r="I138" s="358">
        <v>1.5275863786548007</v>
      </c>
      <c r="J138" s="426"/>
    </row>
    <row r="139" spans="2:10" ht="35.1" customHeight="1">
      <c r="B139" s="480">
        <v>436</v>
      </c>
      <c r="C139" s="479" t="s">
        <v>572</v>
      </c>
      <c r="D139" s="478" t="s">
        <v>573</v>
      </c>
      <c r="E139" s="247">
        <v>389</v>
      </c>
      <c r="F139" s="247">
        <v>520</v>
      </c>
      <c r="G139" s="247">
        <v>420</v>
      </c>
      <c r="H139" s="247">
        <v>389</v>
      </c>
      <c r="I139" s="358">
        <v>0.92619047619047623</v>
      </c>
      <c r="J139" s="426"/>
    </row>
    <row r="140" spans="2:10" ht="35.1" customHeight="1">
      <c r="B140" s="480">
        <v>439</v>
      </c>
      <c r="C140" s="479" t="s">
        <v>574</v>
      </c>
      <c r="D140" s="478" t="s">
        <v>575</v>
      </c>
      <c r="E140" s="247">
        <v>5322</v>
      </c>
      <c r="F140" s="247">
        <v>6150</v>
      </c>
      <c r="G140" s="247">
        <v>6000</v>
      </c>
      <c r="H140" s="247">
        <v>5390</v>
      </c>
      <c r="I140" s="358">
        <v>0.89833333333333332</v>
      </c>
      <c r="J140" s="426"/>
    </row>
    <row r="141" spans="2:10" ht="35.1" customHeight="1">
      <c r="B141" s="483" t="s">
        <v>576</v>
      </c>
      <c r="C141" s="477" t="s">
        <v>577</v>
      </c>
      <c r="D141" s="478" t="s">
        <v>578</v>
      </c>
      <c r="E141" s="247">
        <v>212034</v>
      </c>
      <c r="F141" s="247">
        <v>300523</v>
      </c>
      <c r="G141" s="247">
        <v>258523</v>
      </c>
      <c r="H141" s="247">
        <v>252900</v>
      </c>
      <c r="I141" s="358">
        <v>0.97824951745105848</v>
      </c>
      <c r="J141" s="426"/>
    </row>
    <row r="142" spans="2:10" ht="35.1" customHeight="1">
      <c r="B142" s="483">
        <v>47</v>
      </c>
      <c r="C142" s="477" t="s">
        <v>579</v>
      </c>
      <c r="D142" s="478" t="s">
        <v>580</v>
      </c>
      <c r="E142" s="247">
        <v>3928</v>
      </c>
      <c r="F142" s="247">
        <v>3000</v>
      </c>
      <c r="G142" s="247">
        <v>3000</v>
      </c>
      <c r="H142" s="247">
        <v>2069</v>
      </c>
      <c r="I142" s="358">
        <v>0.68966666666666665</v>
      </c>
      <c r="J142" s="426"/>
    </row>
    <row r="143" spans="2:10" ht="35.1" customHeight="1">
      <c r="B143" s="483">
        <v>48</v>
      </c>
      <c r="C143" s="477" t="s">
        <v>581</v>
      </c>
      <c r="D143" s="478" t="s">
        <v>582</v>
      </c>
      <c r="E143" s="247">
        <v>536626</v>
      </c>
      <c r="F143" s="247">
        <v>640453</v>
      </c>
      <c r="G143" s="247">
        <v>587830</v>
      </c>
      <c r="H143" s="247">
        <v>587766</v>
      </c>
      <c r="I143" s="358">
        <v>0.99989112498511479</v>
      </c>
      <c r="J143" s="426"/>
    </row>
    <row r="144" spans="2:10" ht="35.1" customHeight="1">
      <c r="B144" s="483" t="s">
        <v>583</v>
      </c>
      <c r="C144" s="477" t="s">
        <v>584</v>
      </c>
      <c r="D144" s="478" t="s">
        <v>585</v>
      </c>
      <c r="E144" s="247">
        <v>6234</v>
      </c>
      <c r="F144" s="247">
        <v>55200</v>
      </c>
      <c r="G144" s="247">
        <v>40699</v>
      </c>
      <c r="H144" s="247">
        <v>23426</v>
      </c>
      <c r="I144" s="358">
        <v>0.57559153787562345</v>
      </c>
      <c r="J144" s="426"/>
    </row>
    <row r="145" spans="2:10" ht="60.75" customHeight="1">
      <c r="B145" s="483"/>
      <c r="C145" s="477" t="s">
        <v>586</v>
      </c>
      <c r="D145" s="478" t="s">
        <v>587</v>
      </c>
      <c r="E145" s="247">
        <v>790939</v>
      </c>
      <c r="F145" s="247">
        <v>1042820</v>
      </c>
      <c r="G145" s="247">
        <v>847025</v>
      </c>
      <c r="H145" s="247">
        <v>863204</v>
      </c>
      <c r="I145" s="358">
        <v>1.0191009710457188</v>
      </c>
      <c r="J145" s="426"/>
    </row>
    <row r="146" spans="2:10" ht="37.5" customHeight="1">
      <c r="B146" s="483"/>
      <c r="C146" s="477" t="s">
        <v>588</v>
      </c>
      <c r="D146" s="478" t="s">
        <v>589</v>
      </c>
      <c r="E146" s="247">
        <v>79589</v>
      </c>
      <c r="F146" s="247">
        <v>169172</v>
      </c>
      <c r="G146" s="247">
        <v>194988</v>
      </c>
      <c r="H146" s="247">
        <v>196829</v>
      </c>
      <c r="I146" s="358">
        <v>1.0094416066629741</v>
      </c>
      <c r="J146" s="426"/>
    </row>
    <row r="147" spans="2:10" ht="35.1" customHeight="1" thickBot="1">
      <c r="B147" s="485">
        <v>89</v>
      </c>
      <c r="C147" s="486" t="s">
        <v>590</v>
      </c>
      <c r="D147" s="487" t="s">
        <v>591</v>
      </c>
      <c r="E147" s="248">
        <v>43413</v>
      </c>
      <c r="F147" s="248">
        <v>988</v>
      </c>
      <c r="G147" s="248">
        <v>988</v>
      </c>
      <c r="H147" s="248">
        <v>988</v>
      </c>
      <c r="I147" s="370">
        <v>1</v>
      </c>
      <c r="J147" s="426"/>
    </row>
    <row r="149" spans="2:10" ht="20.25" customHeight="1">
      <c r="B149" s="455" t="s">
        <v>825</v>
      </c>
      <c r="C149" s="3"/>
      <c r="D149" s="3"/>
      <c r="E149" s="472"/>
      <c r="F149" s="461"/>
      <c r="G149" s="451" t="s">
        <v>659</v>
      </c>
      <c r="H149" s="462"/>
      <c r="I149" s="451"/>
      <c r="J149" s="451"/>
    </row>
    <row r="150" spans="2:10" ht="18.75">
      <c r="B150" s="3"/>
      <c r="C150" s="3"/>
      <c r="D150" s="472" t="s">
        <v>73</v>
      </c>
      <c r="E150" s="3"/>
      <c r="F150" s="3"/>
      <c r="G150" s="3"/>
      <c r="H150" s="3"/>
      <c r="I150" s="3"/>
      <c r="J150" s="3"/>
    </row>
    <row r="152" spans="2:10">
      <c r="H152" s="414"/>
    </row>
    <row r="153" spans="2:10">
      <c r="H153" s="414"/>
    </row>
    <row r="154" spans="2:10">
      <c r="E154" s="414"/>
      <c r="H154" s="414"/>
    </row>
    <row r="157" spans="2:10">
      <c r="H157" s="414"/>
    </row>
  </sheetData>
  <sheetProtection password="8E68" sheet="1" objects="1" scenarios="1"/>
  <mergeCells count="8">
    <mergeCell ref="B5:I5"/>
    <mergeCell ref="F7:F8"/>
    <mergeCell ref="G7:H7"/>
    <mergeCell ref="I7:I8"/>
    <mergeCell ref="B7:B8"/>
    <mergeCell ref="C7:C8"/>
    <mergeCell ref="E7:E8"/>
    <mergeCell ref="D7:D8"/>
  </mergeCells>
  <phoneticPr fontId="10" type="noConversion"/>
  <printOptions horizontalCentered="1"/>
  <pageMargins left="0.42" right="0.3" top="0.43" bottom="0.39" header="0.27" footer="0.26"/>
  <pageSetup scale="40"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J71"/>
  <sheetViews>
    <sheetView topLeftCell="A35" zoomScale="60" zoomScaleNormal="60" workbookViewId="0">
      <selection activeCell="E11" sqref="E11:I59"/>
    </sheetView>
  </sheetViews>
  <sheetFormatPr defaultColWidth="9.140625" defaultRowHeight="15.75"/>
  <cols>
    <col min="1" max="1" width="9.140625" style="489"/>
    <col min="2" max="2" width="13" style="489" customWidth="1"/>
    <col min="3" max="3" width="78.140625" style="489" customWidth="1"/>
    <col min="4" max="4" width="7" style="489" bestFit="1" customWidth="1"/>
    <col min="5" max="5" width="23.42578125" style="489" customWidth="1"/>
    <col min="6" max="6" width="25" style="489" customWidth="1"/>
    <col min="7" max="7" width="25.28515625" style="489" customWidth="1"/>
    <col min="8" max="8" width="25.5703125" style="489" customWidth="1"/>
    <col min="9" max="9" width="26.42578125" style="489" customWidth="1"/>
    <col min="10" max="16384" width="9.140625" style="489"/>
  </cols>
  <sheetData>
    <row r="1" spans="2:9" ht="20.25">
      <c r="B1" s="488"/>
      <c r="C1" s="488"/>
      <c r="I1" s="490" t="s">
        <v>647</v>
      </c>
    </row>
    <row r="2" spans="2:9" ht="20.25">
      <c r="B2" s="491" t="s">
        <v>749</v>
      </c>
      <c r="C2" s="492"/>
      <c r="D2" s="493"/>
    </row>
    <row r="3" spans="2:9" ht="20.25">
      <c r="B3" s="491" t="s">
        <v>764</v>
      </c>
      <c r="C3" s="492"/>
      <c r="D3" s="493"/>
    </row>
    <row r="4" spans="2:9" ht="24.95" customHeight="1">
      <c r="I4" s="490"/>
    </row>
    <row r="5" spans="2:9" s="454" customFormat="1" ht="24.95" customHeight="1">
      <c r="B5" s="586" t="s">
        <v>103</v>
      </c>
      <c r="C5" s="586"/>
      <c r="D5" s="586"/>
      <c r="E5" s="586"/>
      <c r="F5" s="586"/>
      <c r="G5" s="586"/>
      <c r="H5" s="586"/>
      <c r="I5" s="586"/>
    </row>
    <row r="6" spans="2:9" s="454" customFormat="1" ht="24.95" customHeight="1">
      <c r="B6" s="587" t="s">
        <v>813</v>
      </c>
      <c r="C6" s="587"/>
      <c r="D6" s="587"/>
      <c r="E6" s="587"/>
      <c r="F6" s="587"/>
      <c r="G6" s="587"/>
      <c r="H6" s="587"/>
      <c r="I6" s="587"/>
    </row>
    <row r="7" spans="2:9" ht="22.5" customHeight="1" thickBot="1">
      <c r="I7" s="494" t="s">
        <v>745</v>
      </c>
    </row>
    <row r="8" spans="2:9" ht="30.75" customHeight="1">
      <c r="B8" s="588"/>
      <c r="C8" s="590" t="s">
        <v>0</v>
      </c>
      <c r="D8" s="564" t="s">
        <v>137</v>
      </c>
      <c r="E8" s="564" t="s">
        <v>773</v>
      </c>
      <c r="F8" s="564" t="s">
        <v>846</v>
      </c>
      <c r="G8" s="592" t="s">
        <v>814</v>
      </c>
      <c r="H8" s="593"/>
      <c r="I8" s="560" t="s">
        <v>815</v>
      </c>
    </row>
    <row r="9" spans="2:9" ht="83.25" customHeight="1" thickBot="1">
      <c r="B9" s="589"/>
      <c r="C9" s="591"/>
      <c r="D9" s="565"/>
      <c r="E9" s="565"/>
      <c r="F9" s="565"/>
      <c r="G9" s="510" t="s">
        <v>823</v>
      </c>
      <c r="H9" s="314" t="s">
        <v>65</v>
      </c>
      <c r="I9" s="561"/>
    </row>
    <row r="10" spans="2:9" ht="32.1" customHeight="1">
      <c r="B10" s="495">
        <v>1</v>
      </c>
      <c r="C10" s="511" t="s">
        <v>105</v>
      </c>
      <c r="D10" s="512"/>
      <c r="E10" s="496"/>
      <c r="F10" s="496"/>
      <c r="G10" s="496"/>
      <c r="H10" s="496"/>
      <c r="I10" s="497"/>
    </row>
    <row r="11" spans="2:9" ht="32.1" customHeight="1">
      <c r="B11" s="498">
        <v>2</v>
      </c>
      <c r="C11" s="513" t="s">
        <v>592</v>
      </c>
      <c r="D11" s="514">
        <v>3001</v>
      </c>
      <c r="E11" s="499">
        <v>705983</v>
      </c>
      <c r="F11" s="499">
        <v>527023</v>
      </c>
      <c r="G11" s="499">
        <v>288872</v>
      </c>
      <c r="H11" s="499">
        <v>274351</v>
      </c>
      <c r="I11" s="500">
        <v>0.94973206125896592</v>
      </c>
    </row>
    <row r="12" spans="2:9" ht="32.1" customHeight="1">
      <c r="B12" s="498">
        <v>3</v>
      </c>
      <c r="C12" s="515" t="s">
        <v>106</v>
      </c>
      <c r="D12" s="514">
        <v>3002</v>
      </c>
      <c r="E12" s="499">
        <v>619028</v>
      </c>
      <c r="F12" s="499">
        <v>487958</v>
      </c>
      <c r="G12" s="499">
        <v>249813</v>
      </c>
      <c r="H12" s="499">
        <v>250499</v>
      </c>
      <c r="I12" s="500">
        <v>1.0027460540484283</v>
      </c>
    </row>
    <row r="13" spans="2:9" ht="32.1" customHeight="1">
      <c r="B13" s="498">
        <v>4</v>
      </c>
      <c r="C13" s="515" t="s">
        <v>107</v>
      </c>
      <c r="D13" s="514">
        <v>3003</v>
      </c>
      <c r="E13" s="499">
        <v>290</v>
      </c>
      <c r="F13" s="499">
        <v>65</v>
      </c>
      <c r="G13" s="499">
        <v>59</v>
      </c>
      <c r="H13" s="499">
        <v>55</v>
      </c>
      <c r="I13" s="500">
        <v>0.93220338983050843</v>
      </c>
    </row>
    <row r="14" spans="2:9" ht="32.1" customHeight="1">
      <c r="B14" s="498">
        <v>5</v>
      </c>
      <c r="C14" s="515" t="s">
        <v>108</v>
      </c>
      <c r="D14" s="514">
        <v>3004</v>
      </c>
      <c r="E14" s="499">
        <v>86665</v>
      </c>
      <c r="F14" s="499">
        <v>39000</v>
      </c>
      <c r="G14" s="499">
        <v>39000</v>
      </c>
      <c r="H14" s="499">
        <v>23797</v>
      </c>
      <c r="I14" s="500">
        <v>0.61017948717948722</v>
      </c>
    </row>
    <row r="15" spans="2:9" ht="32.1" customHeight="1">
      <c r="B15" s="498">
        <v>6</v>
      </c>
      <c r="C15" s="513" t="s">
        <v>593</v>
      </c>
      <c r="D15" s="514">
        <v>3005</v>
      </c>
      <c r="E15" s="499">
        <v>706018</v>
      </c>
      <c r="F15" s="499">
        <v>580605</v>
      </c>
      <c r="G15" s="499">
        <v>412162</v>
      </c>
      <c r="H15" s="499">
        <v>245295</v>
      </c>
      <c r="I15" s="500">
        <v>0.59514220136742346</v>
      </c>
    </row>
    <row r="16" spans="2:9" ht="32.1" customHeight="1">
      <c r="B16" s="498">
        <v>7</v>
      </c>
      <c r="C16" s="515" t="s">
        <v>109</v>
      </c>
      <c r="D16" s="514">
        <v>3006</v>
      </c>
      <c r="E16" s="499">
        <v>509823</v>
      </c>
      <c r="F16" s="499">
        <v>349941</v>
      </c>
      <c r="G16" s="499">
        <v>308045</v>
      </c>
      <c r="H16" s="499">
        <v>158773</v>
      </c>
      <c r="I16" s="500">
        <v>0.51542144816504087</v>
      </c>
    </row>
    <row r="17" spans="2:9" ht="32.1" customHeight="1">
      <c r="B17" s="498">
        <v>8</v>
      </c>
      <c r="C17" s="515" t="s">
        <v>594</v>
      </c>
      <c r="D17" s="514">
        <v>3007</v>
      </c>
      <c r="E17" s="499">
        <v>139705</v>
      </c>
      <c r="F17" s="499">
        <v>186664</v>
      </c>
      <c r="G17" s="499">
        <v>75417</v>
      </c>
      <c r="H17" s="499">
        <v>71193</v>
      </c>
      <c r="I17" s="500">
        <v>0.94399140777278334</v>
      </c>
    </row>
    <row r="18" spans="2:9" ht="32.1" customHeight="1">
      <c r="B18" s="498">
        <v>9</v>
      </c>
      <c r="C18" s="515" t="s">
        <v>110</v>
      </c>
      <c r="D18" s="514">
        <v>3008</v>
      </c>
      <c r="E18" s="499">
        <v>14077</v>
      </c>
      <c r="F18" s="499">
        <v>10200</v>
      </c>
      <c r="G18" s="499">
        <v>11800</v>
      </c>
      <c r="H18" s="499">
        <v>3000</v>
      </c>
      <c r="I18" s="500">
        <v>0.25423728813559321</v>
      </c>
    </row>
    <row r="19" spans="2:9" ht="32.1" customHeight="1">
      <c r="B19" s="498">
        <v>10</v>
      </c>
      <c r="C19" s="515" t="s">
        <v>111</v>
      </c>
      <c r="D19" s="514">
        <v>3009</v>
      </c>
      <c r="E19" s="499">
        <v>1800</v>
      </c>
      <c r="F19" s="499">
        <v>0</v>
      </c>
      <c r="G19" s="499">
        <v>0</v>
      </c>
      <c r="H19" s="499">
        <v>0</v>
      </c>
      <c r="I19" s="500"/>
    </row>
    <row r="20" spans="2:9" ht="32.1" customHeight="1">
      <c r="B20" s="498">
        <v>11</v>
      </c>
      <c r="C20" s="515" t="s">
        <v>595</v>
      </c>
      <c r="D20" s="514">
        <v>3010</v>
      </c>
      <c r="E20" s="499">
        <v>40613</v>
      </c>
      <c r="F20" s="499">
        <v>33800</v>
      </c>
      <c r="G20" s="499">
        <v>16900</v>
      </c>
      <c r="H20" s="499">
        <v>12329</v>
      </c>
      <c r="I20" s="500">
        <v>0.72952662721893491</v>
      </c>
    </row>
    <row r="21" spans="2:9" ht="32.1" customHeight="1">
      <c r="B21" s="498">
        <v>12</v>
      </c>
      <c r="C21" s="513" t="s">
        <v>596</v>
      </c>
      <c r="D21" s="514">
        <v>3011</v>
      </c>
      <c r="E21" s="501"/>
      <c r="F21" s="499"/>
      <c r="G21" s="499"/>
      <c r="H21" s="499">
        <v>29056</v>
      </c>
      <c r="I21" s="500"/>
    </row>
    <row r="22" spans="2:9" ht="32.1" customHeight="1">
      <c r="B22" s="498">
        <v>13</v>
      </c>
      <c r="C22" s="513" t="s">
        <v>597</v>
      </c>
      <c r="D22" s="514">
        <v>3012</v>
      </c>
      <c r="E22" s="499">
        <v>35</v>
      </c>
      <c r="F22" s="499">
        <v>53582</v>
      </c>
      <c r="G22" s="499">
        <v>23290</v>
      </c>
      <c r="H22" s="499"/>
      <c r="I22" s="500"/>
    </row>
    <row r="23" spans="2:9" ht="32.1" customHeight="1">
      <c r="B23" s="498">
        <v>14</v>
      </c>
      <c r="C23" s="513" t="s">
        <v>112</v>
      </c>
      <c r="D23" s="514"/>
      <c r="E23" s="501"/>
      <c r="F23" s="499"/>
      <c r="G23" s="499"/>
      <c r="H23" s="499"/>
      <c r="I23" s="500"/>
    </row>
    <row r="24" spans="2:9" ht="32.1" customHeight="1">
      <c r="B24" s="498">
        <v>15</v>
      </c>
      <c r="C24" s="513" t="s">
        <v>598</v>
      </c>
      <c r="D24" s="514">
        <v>3013</v>
      </c>
      <c r="E24" s="499"/>
      <c r="F24" s="499">
        <v>16685</v>
      </c>
      <c r="G24" s="499">
        <v>16685</v>
      </c>
      <c r="H24" s="499">
        <v>310</v>
      </c>
      <c r="I24" s="500">
        <v>1.8579562481270601E-2</v>
      </c>
    </row>
    <row r="25" spans="2:9" ht="32.1" customHeight="1">
      <c r="B25" s="498">
        <v>16</v>
      </c>
      <c r="C25" s="515" t="s">
        <v>113</v>
      </c>
      <c r="D25" s="514">
        <v>3014</v>
      </c>
      <c r="E25" s="499"/>
      <c r="F25" s="499"/>
      <c r="G25" s="499"/>
      <c r="H25" s="499"/>
      <c r="I25" s="500"/>
    </row>
    <row r="26" spans="2:9" ht="33.75" customHeight="1">
      <c r="B26" s="498">
        <v>17</v>
      </c>
      <c r="C26" s="515" t="s">
        <v>599</v>
      </c>
      <c r="D26" s="514">
        <v>3015</v>
      </c>
      <c r="E26" s="501"/>
      <c r="F26" s="499"/>
      <c r="G26" s="499"/>
      <c r="H26" s="499"/>
      <c r="I26" s="500"/>
    </row>
    <row r="27" spans="2:9" ht="32.1" customHeight="1">
      <c r="B27" s="498">
        <v>18</v>
      </c>
      <c r="C27" s="515" t="s">
        <v>114</v>
      </c>
      <c r="D27" s="514">
        <v>3016</v>
      </c>
      <c r="E27" s="501"/>
      <c r="F27" s="499">
        <v>16400</v>
      </c>
      <c r="G27" s="499">
        <v>16400</v>
      </c>
      <c r="I27" s="500"/>
    </row>
    <row r="28" spans="2:9" ht="32.1" customHeight="1">
      <c r="B28" s="498">
        <v>19</v>
      </c>
      <c r="C28" s="515" t="s">
        <v>115</v>
      </c>
      <c r="D28" s="514">
        <v>3017</v>
      </c>
      <c r="E28" s="501"/>
      <c r="F28" s="499">
        <v>285</v>
      </c>
      <c r="G28" s="499">
        <v>285</v>
      </c>
      <c r="H28" s="499">
        <v>310</v>
      </c>
      <c r="I28" s="500">
        <v>1.0877192982456141</v>
      </c>
    </row>
    <row r="29" spans="2:9" ht="32.1" customHeight="1">
      <c r="B29" s="498">
        <v>20</v>
      </c>
      <c r="C29" s="515" t="s">
        <v>116</v>
      </c>
      <c r="D29" s="514">
        <v>3018</v>
      </c>
      <c r="E29" s="501"/>
      <c r="F29" s="499"/>
      <c r="G29" s="499"/>
      <c r="H29" s="499"/>
      <c r="I29" s="500"/>
    </row>
    <row r="30" spans="2:9" ht="32.1" customHeight="1">
      <c r="B30" s="498">
        <v>21</v>
      </c>
      <c r="C30" s="513" t="s">
        <v>600</v>
      </c>
      <c r="D30" s="514">
        <v>3019</v>
      </c>
      <c r="E30" s="499">
        <v>1091</v>
      </c>
      <c r="F30" s="499">
        <v>36000</v>
      </c>
      <c r="G30" s="499">
        <v>16000</v>
      </c>
      <c r="H30" s="499">
        <v>26264</v>
      </c>
      <c r="I30" s="500">
        <v>1.6415</v>
      </c>
    </row>
    <row r="31" spans="2:9" ht="32.1" customHeight="1">
      <c r="B31" s="498">
        <v>22</v>
      </c>
      <c r="C31" s="515" t="s">
        <v>117</v>
      </c>
      <c r="D31" s="514">
        <v>3020</v>
      </c>
      <c r="E31" s="501"/>
      <c r="F31" s="499"/>
      <c r="G31" s="499"/>
      <c r="H31" s="499"/>
      <c r="I31" s="500"/>
    </row>
    <row r="32" spans="2:9" ht="40.5" customHeight="1">
      <c r="B32" s="498">
        <v>23</v>
      </c>
      <c r="C32" s="515" t="s">
        <v>601</v>
      </c>
      <c r="D32" s="514">
        <v>3021</v>
      </c>
      <c r="E32" s="499">
        <v>1091</v>
      </c>
      <c r="F32" s="499">
        <v>36000</v>
      </c>
      <c r="G32" s="499">
        <v>16000</v>
      </c>
      <c r="H32" s="499"/>
      <c r="I32" s="500">
        <v>0</v>
      </c>
    </row>
    <row r="33" spans="2:9" ht="32.1" customHeight="1">
      <c r="B33" s="498">
        <v>24</v>
      </c>
      <c r="C33" s="515" t="s">
        <v>118</v>
      </c>
      <c r="D33" s="514">
        <v>3022</v>
      </c>
      <c r="E33" s="499"/>
      <c r="F33" s="499"/>
      <c r="G33" s="499">
        <v>16400</v>
      </c>
      <c r="H33" s="499">
        <v>26264</v>
      </c>
      <c r="I33" s="500">
        <v>1.6014634146341464</v>
      </c>
    </row>
    <row r="34" spans="2:9" ht="32.1" customHeight="1">
      <c r="B34" s="498">
        <v>25</v>
      </c>
      <c r="C34" s="513" t="s">
        <v>602</v>
      </c>
      <c r="D34" s="514">
        <v>3023</v>
      </c>
      <c r="E34" s="499"/>
      <c r="F34" s="499"/>
      <c r="G34" s="499">
        <v>685</v>
      </c>
      <c r="H34" s="499"/>
      <c r="I34" s="500"/>
    </row>
    <row r="35" spans="2:9" ht="32.1" customHeight="1">
      <c r="B35" s="498">
        <v>26</v>
      </c>
      <c r="C35" s="513" t="s">
        <v>603</v>
      </c>
      <c r="D35" s="514">
        <v>3024</v>
      </c>
      <c r="E35" s="499">
        <v>1091</v>
      </c>
      <c r="F35" s="499">
        <v>19315</v>
      </c>
      <c r="G35" s="499"/>
      <c r="H35" s="499">
        <v>25954</v>
      </c>
      <c r="I35" s="500"/>
    </row>
    <row r="36" spans="2:9" ht="32.1" customHeight="1">
      <c r="B36" s="498">
        <v>27</v>
      </c>
      <c r="C36" s="513" t="s">
        <v>119</v>
      </c>
      <c r="D36" s="514"/>
      <c r="E36" s="499"/>
      <c r="F36" s="499"/>
      <c r="G36" s="499"/>
      <c r="H36" s="499"/>
      <c r="I36" s="500"/>
    </row>
    <row r="37" spans="2:9" ht="32.1" customHeight="1">
      <c r="B37" s="498">
        <v>28</v>
      </c>
      <c r="C37" s="513" t="s">
        <v>604</v>
      </c>
      <c r="D37" s="514">
        <v>3025</v>
      </c>
      <c r="E37" s="499"/>
      <c r="F37" s="499">
        <v>77000</v>
      </c>
      <c r="G37" s="499">
        <v>77000</v>
      </c>
      <c r="H37" s="499">
        <v>30000</v>
      </c>
      <c r="I37" s="500">
        <v>0.38961038961038963</v>
      </c>
    </row>
    <row r="38" spans="2:9" ht="32.1" customHeight="1">
      <c r="B38" s="498">
        <v>29</v>
      </c>
      <c r="C38" s="515" t="s">
        <v>120</v>
      </c>
      <c r="D38" s="514">
        <v>3026</v>
      </c>
      <c r="E38" s="499"/>
      <c r="F38" s="499">
        <v>77000</v>
      </c>
      <c r="G38" s="499">
        <v>77000</v>
      </c>
      <c r="H38" s="499">
        <v>30000</v>
      </c>
      <c r="I38" s="500">
        <v>0.38961038961038963</v>
      </c>
    </row>
    <row r="39" spans="2:9" ht="32.1" customHeight="1">
      <c r="B39" s="498">
        <v>30</v>
      </c>
      <c r="C39" s="515" t="s">
        <v>605</v>
      </c>
      <c r="D39" s="514">
        <v>3027</v>
      </c>
      <c r="E39" s="499"/>
      <c r="F39" s="499"/>
      <c r="G39" s="499"/>
      <c r="H39" s="499"/>
      <c r="I39" s="500"/>
    </row>
    <row r="40" spans="2:9" ht="32.1" customHeight="1">
      <c r="B40" s="498">
        <v>31</v>
      </c>
      <c r="C40" s="515" t="s">
        <v>606</v>
      </c>
      <c r="D40" s="514">
        <v>3028</v>
      </c>
      <c r="E40" s="499"/>
      <c r="F40" s="499"/>
      <c r="G40" s="499"/>
      <c r="I40" s="500"/>
    </row>
    <row r="41" spans="2:9" ht="32.1" customHeight="1">
      <c r="B41" s="498">
        <v>32</v>
      </c>
      <c r="C41" s="515" t="s">
        <v>607</v>
      </c>
      <c r="D41" s="514">
        <v>3029</v>
      </c>
      <c r="E41" s="499"/>
      <c r="F41" s="499"/>
      <c r="G41" s="499"/>
      <c r="H41" s="499"/>
      <c r="I41" s="500"/>
    </row>
    <row r="42" spans="2:9" ht="32.1" customHeight="1">
      <c r="B42" s="498">
        <v>33</v>
      </c>
      <c r="C42" s="515" t="s">
        <v>608</v>
      </c>
      <c r="D42" s="514">
        <v>3030</v>
      </c>
      <c r="E42" s="499"/>
      <c r="F42" s="499"/>
      <c r="G42" s="499"/>
      <c r="H42" s="499"/>
      <c r="I42" s="500"/>
    </row>
    <row r="43" spans="2:9" ht="32.1" customHeight="1">
      <c r="B43" s="498">
        <v>34</v>
      </c>
      <c r="C43" s="513" t="s">
        <v>609</v>
      </c>
      <c r="D43" s="514">
        <v>3031</v>
      </c>
      <c r="E43" s="499">
        <v>4567</v>
      </c>
      <c r="F43" s="499">
        <v>2100</v>
      </c>
      <c r="G43" s="499">
        <v>1800</v>
      </c>
      <c r="H43" s="499">
        <v>3872</v>
      </c>
      <c r="I43" s="500">
        <v>2.1511111111111112</v>
      </c>
    </row>
    <row r="44" spans="2:9" ht="32.1" customHeight="1">
      <c r="B44" s="498">
        <v>35</v>
      </c>
      <c r="C44" s="515" t="s">
        <v>121</v>
      </c>
      <c r="D44" s="514">
        <v>3032</v>
      </c>
      <c r="E44" s="499"/>
      <c r="F44" s="499"/>
      <c r="G44" s="499"/>
      <c r="H44" s="499"/>
      <c r="I44" s="500"/>
    </row>
    <row r="45" spans="2:9" ht="32.1" customHeight="1">
      <c r="B45" s="498">
        <v>36</v>
      </c>
      <c r="C45" s="515" t="s">
        <v>610</v>
      </c>
      <c r="D45" s="514">
        <v>3033</v>
      </c>
      <c r="E45" s="499"/>
      <c r="F45" s="499"/>
      <c r="G45" s="499"/>
      <c r="H45" s="499"/>
      <c r="I45" s="500"/>
    </row>
    <row r="46" spans="2:9" ht="32.1" customHeight="1">
      <c r="B46" s="498">
        <v>37</v>
      </c>
      <c r="C46" s="515" t="s">
        <v>611</v>
      </c>
      <c r="D46" s="514">
        <v>3034</v>
      </c>
      <c r="E46" s="499">
        <v>2160</v>
      </c>
      <c r="F46" s="499"/>
      <c r="G46" s="499"/>
      <c r="H46" s="499"/>
      <c r="I46" s="500"/>
    </row>
    <row r="47" spans="2:9" ht="32.1" customHeight="1">
      <c r="B47" s="498">
        <v>38</v>
      </c>
      <c r="C47" s="515" t="s">
        <v>612</v>
      </c>
      <c r="D47" s="514">
        <v>3035</v>
      </c>
      <c r="E47" s="499">
        <v>2407</v>
      </c>
      <c r="F47" s="499">
        <v>2100</v>
      </c>
      <c r="G47" s="499">
        <v>1800</v>
      </c>
      <c r="H47" s="499">
        <v>3872</v>
      </c>
      <c r="I47" s="500">
        <v>2.1511111111111112</v>
      </c>
    </row>
    <row r="48" spans="2:9" ht="32.1" customHeight="1">
      <c r="B48" s="498">
        <v>39</v>
      </c>
      <c r="C48" s="515" t="s">
        <v>613</v>
      </c>
      <c r="D48" s="514">
        <v>3036</v>
      </c>
      <c r="E48" s="501"/>
      <c r="F48" s="499"/>
      <c r="G48" s="499"/>
      <c r="H48" s="499"/>
      <c r="I48" s="500"/>
    </row>
    <row r="49" spans="2:10" ht="32.1" customHeight="1">
      <c r="B49" s="498">
        <v>40</v>
      </c>
      <c r="C49" s="515" t="s">
        <v>614</v>
      </c>
      <c r="D49" s="514">
        <v>3037</v>
      </c>
      <c r="E49" s="501"/>
      <c r="F49" s="499"/>
      <c r="G49" s="499"/>
      <c r="H49" s="499"/>
      <c r="I49" s="500"/>
    </row>
    <row r="50" spans="2:10" ht="32.1" customHeight="1">
      <c r="B50" s="498">
        <v>41</v>
      </c>
      <c r="C50" s="513" t="s">
        <v>615</v>
      </c>
      <c r="D50" s="514">
        <v>3038</v>
      </c>
      <c r="E50" s="499"/>
      <c r="F50" s="499">
        <v>74900</v>
      </c>
      <c r="G50" s="499">
        <v>75200</v>
      </c>
      <c r="H50" s="499">
        <v>26128</v>
      </c>
      <c r="I50" s="500">
        <v>0.34744680851063831</v>
      </c>
    </row>
    <row r="51" spans="2:10" ht="32.1" customHeight="1">
      <c r="B51" s="498">
        <v>42</v>
      </c>
      <c r="C51" s="513" t="s">
        <v>616</v>
      </c>
      <c r="D51" s="514">
        <v>3039</v>
      </c>
      <c r="E51" s="499">
        <v>4567</v>
      </c>
      <c r="F51" s="499">
        <v>2100</v>
      </c>
      <c r="G51" s="499"/>
      <c r="H51" s="499"/>
      <c r="I51" s="500"/>
    </row>
    <row r="52" spans="2:10" ht="32.1" customHeight="1">
      <c r="B52" s="498">
        <v>43</v>
      </c>
      <c r="C52" s="513" t="s">
        <v>840</v>
      </c>
      <c r="D52" s="514">
        <v>3040</v>
      </c>
      <c r="E52" s="499">
        <v>705983</v>
      </c>
      <c r="F52" s="499">
        <v>604308</v>
      </c>
      <c r="G52" s="499">
        <v>362557</v>
      </c>
      <c r="H52" s="499">
        <v>304661</v>
      </c>
      <c r="I52" s="500">
        <v>0.84031200611214241</v>
      </c>
    </row>
    <row r="53" spans="2:10" ht="32.1" customHeight="1">
      <c r="B53" s="498">
        <v>44</v>
      </c>
      <c r="C53" s="513" t="s">
        <v>841</v>
      </c>
      <c r="D53" s="514">
        <v>3041</v>
      </c>
      <c r="E53" s="499">
        <v>711676</v>
      </c>
      <c r="F53" s="499">
        <v>598425</v>
      </c>
      <c r="G53" s="499">
        <v>309962</v>
      </c>
      <c r="H53" s="499">
        <v>275431</v>
      </c>
      <c r="I53" s="500">
        <v>0.88859602144779037</v>
      </c>
    </row>
    <row r="54" spans="2:10" ht="32.1" customHeight="1">
      <c r="B54" s="498">
        <v>45</v>
      </c>
      <c r="C54" s="513" t="s">
        <v>842</v>
      </c>
      <c r="D54" s="514">
        <v>3042</v>
      </c>
      <c r="E54" s="501"/>
      <c r="F54" s="499">
        <v>5883</v>
      </c>
      <c r="G54" s="499">
        <v>52595</v>
      </c>
      <c r="H54" s="499">
        <v>29230</v>
      </c>
      <c r="I54" s="500">
        <v>0.55575625059416289</v>
      </c>
    </row>
    <row r="55" spans="2:10" ht="32.1" customHeight="1">
      <c r="B55" s="502">
        <v>46</v>
      </c>
      <c r="C55" s="513" t="s">
        <v>843</v>
      </c>
      <c r="D55" s="514">
        <v>3043</v>
      </c>
      <c r="E55" s="499">
        <v>5593</v>
      </c>
      <c r="F55" s="499"/>
      <c r="G55" s="499"/>
      <c r="H55" s="499"/>
      <c r="I55" s="500"/>
    </row>
    <row r="56" spans="2:10" ht="32.1" customHeight="1">
      <c r="B56" s="495">
        <v>47</v>
      </c>
      <c r="C56" s="513" t="s">
        <v>670</v>
      </c>
      <c r="D56" s="514">
        <v>3044</v>
      </c>
      <c r="E56" s="499">
        <v>11402</v>
      </c>
      <c r="F56" s="499">
        <v>5322</v>
      </c>
      <c r="G56" s="499">
        <v>5322</v>
      </c>
      <c r="H56" s="516">
        <v>5322</v>
      </c>
      <c r="I56" s="500">
        <v>1</v>
      </c>
    </row>
    <row r="57" spans="2:10" ht="32.1" customHeight="1">
      <c r="B57" s="498">
        <v>48</v>
      </c>
      <c r="C57" s="513" t="s">
        <v>671</v>
      </c>
      <c r="D57" s="514">
        <v>3045</v>
      </c>
      <c r="E57" s="499">
        <v>13</v>
      </c>
      <c r="F57" s="499">
        <v>10</v>
      </c>
      <c r="G57" s="499">
        <v>6</v>
      </c>
      <c r="H57" s="499">
        <v>1</v>
      </c>
      <c r="I57" s="500">
        <v>0.16666666666666666</v>
      </c>
    </row>
    <row r="58" spans="2:10" ht="32.1" customHeight="1">
      <c r="B58" s="498">
        <v>49</v>
      </c>
      <c r="C58" s="513" t="s">
        <v>196</v>
      </c>
      <c r="D58" s="514">
        <v>3046</v>
      </c>
      <c r="E58" s="503">
        <v>400</v>
      </c>
      <c r="F58" s="503">
        <v>240</v>
      </c>
      <c r="G58" s="503">
        <v>123</v>
      </c>
      <c r="H58" s="503">
        <v>5</v>
      </c>
      <c r="I58" s="500">
        <v>4.065040650406504E-2</v>
      </c>
    </row>
    <row r="59" spans="2:10" ht="32.1" customHeight="1" thickBot="1">
      <c r="B59" s="504">
        <v>50</v>
      </c>
      <c r="C59" s="517" t="s">
        <v>844</v>
      </c>
      <c r="D59" s="518">
        <v>3047</v>
      </c>
      <c r="E59" s="505">
        <v>5322</v>
      </c>
      <c r="F59" s="505">
        <v>11000</v>
      </c>
      <c r="G59" s="505">
        <v>57800</v>
      </c>
      <c r="H59" s="505">
        <v>34548</v>
      </c>
      <c r="I59" s="506">
        <v>0.59771626297577851</v>
      </c>
    </row>
    <row r="60" spans="2:10">
      <c r="H60" s="507"/>
    </row>
    <row r="62" spans="2:10" ht="26.25">
      <c r="B62" s="584" t="s">
        <v>829</v>
      </c>
      <c r="C62" s="584"/>
      <c r="G62" s="585" t="s">
        <v>656</v>
      </c>
      <c r="H62" s="585"/>
      <c r="I62" s="585"/>
      <c r="J62" s="508"/>
    </row>
    <row r="63" spans="2:10">
      <c r="E63" s="508" t="s">
        <v>627</v>
      </c>
    </row>
    <row r="67" spans="8:8">
      <c r="H67" s="509"/>
    </row>
    <row r="68" spans="8:8">
      <c r="H68" s="509"/>
    </row>
    <row r="71" spans="8:8">
      <c r="H71" s="509"/>
    </row>
  </sheetData>
  <sheetProtection password="8E68" sheet="1" objects="1" scenarios="1"/>
  <mergeCells count="11">
    <mergeCell ref="B62:C62"/>
    <mergeCell ref="G62:I62"/>
    <mergeCell ref="B5:I5"/>
    <mergeCell ref="B6:I6"/>
    <mergeCell ref="B8:B9"/>
    <mergeCell ref="C8:C9"/>
    <mergeCell ref="E8:E9"/>
    <mergeCell ref="F8:F9"/>
    <mergeCell ref="G8:H8"/>
    <mergeCell ref="I8:I9"/>
    <mergeCell ref="D8:D9"/>
  </mergeCells>
  <phoneticPr fontId="10" type="noConversion"/>
  <printOptions horizontalCentered="1"/>
  <pageMargins left="0.74803149606299202" right="0.74803149606299202" top="0.38" bottom="0.39" header="0.27" footer="0.17"/>
  <pageSetup scale="38"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M100"/>
  <sheetViews>
    <sheetView topLeftCell="A24" zoomScale="70" zoomScaleNormal="70" workbookViewId="0">
      <selection activeCell="D9" sqref="D9:H41"/>
    </sheetView>
  </sheetViews>
  <sheetFormatPr defaultColWidth="9.140625" defaultRowHeight="15.75"/>
  <cols>
    <col min="1" max="1" width="9.140625" style="3"/>
    <col min="2" max="2" width="6.140625" style="3" customWidth="1"/>
    <col min="3" max="3" width="81.28515625" style="3" customWidth="1"/>
    <col min="4" max="4" width="20.7109375" style="519" customWidth="1"/>
    <col min="5" max="7" width="20.7109375" style="3" customWidth="1"/>
    <col min="8" max="9" width="23" style="3" customWidth="1"/>
    <col min="10" max="10" width="26.5703125" style="3" customWidth="1"/>
    <col min="11" max="16384" width="9.140625" style="3"/>
  </cols>
  <sheetData>
    <row r="1" spans="2:13">
      <c r="H1" s="490" t="s">
        <v>646</v>
      </c>
      <c r="I1" s="490"/>
    </row>
    <row r="2" spans="2:13" s="440" customFormat="1">
      <c r="B2" s="520" t="s">
        <v>749</v>
      </c>
      <c r="C2" s="3"/>
      <c r="D2" s="552"/>
    </row>
    <row r="3" spans="2:13" s="440" customFormat="1">
      <c r="B3" s="520" t="s">
        <v>765</v>
      </c>
      <c r="C3" s="3"/>
      <c r="D3" s="552"/>
    </row>
    <row r="5" spans="2:13" ht="20.25">
      <c r="B5" s="595" t="s">
        <v>56</v>
      </c>
      <c r="C5" s="595"/>
      <c r="D5" s="595"/>
      <c r="E5" s="595"/>
      <c r="F5" s="595"/>
      <c r="G5" s="595"/>
      <c r="H5" s="595"/>
      <c r="I5" s="521"/>
    </row>
    <row r="6" spans="2:13" ht="19.5" thickBot="1">
      <c r="C6" s="520"/>
      <c r="D6" s="522"/>
      <c r="E6" s="520"/>
      <c r="F6" s="520"/>
      <c r="G6" s="520"/>
      <c r="H6" s="523" t="s">
        <v>745</v>
      </c>
      <c r="I6" s="523"/>
    </row>
    <row r="7" spans="2:13" ht="25.5" customHeight="1">
      <c r="B7" s="596" t="s">
        <v>8</v>
      </c>
      <c r="C7" s="598" t="s">
        <v>24</v>
      </c>
      <c r="D7" s="582" t="s">
        <v>773</v>
      </c>
      <c r="E7" s="564" t="s">
        <v>846</v>
      </c>
      <c r="F7" s="602" t="s">
        <v>811</v>
      </c>
      <c r="G7" s="603"/>
      <c r="H7" s="600" t="s">
        <v>816</v>
      </c>
      <c r="I7" s="425"/>
      <c r="J7" s="524"/>
      <c r="K7" s="524"/>
      <c r="L7" s="524"/>
      <c r="M7" s="524"/>
    </row>
    <row r="8" spans="2:13" ht="58.5" customHeight="1" thickBot="1">
      <c r="B8" s="597"/>
      <c r="C8" s="599"/>
      <c r="D8" s="583"/>
      <c r="E8" s="565"/>
      <c r="F8" s="354" t="s">
        <v>824</v>
      </c>
      <c r="G8" s="355" t="s">
        <v>65</v>
      </c>
      <c r="H8" s="601"/>
      <c r="I8" s="425"/>
      <c r="J8" s="524"/>
      <c r="K8" s="524"/>
      <c r="L8" s="524"/>
      <c r="M8" s="524"/>
    </row>
    <row r="9" spans="2:13" s="451" customFormat="1" ht="42.75" customHeight="1">
      <c r="B9" s="525" t="s">
        <v>78</v>
      </c>
      <c r="C9" s="526" t="s">
        <v>134</v>
      </c>
      <c r="D9" s="527">
        <v>73972</v>
      </c>
      <c r="E9" s="527">
        <v>92542</v>
      </c>
      <c r="F9" s="527">
        <v>39144</v>
      </c>
      <c r="G9" s="527">
        <v>42222</v>
      </c>
      <c r="H9" s="528">
        <f>+G9/F9</f>
        <v>1.0786327406499081</v>
      </c>
      <c r="I9" s="529"/>
      <c r="J9" s="530"/>
      <c r="K9" s="530"/>
      <c r="L9" s="530"/>
      <c r="M9" s="530"/>
    </row>
    <row r="10" spans="2:13" s="451" customFormat="1" ht="39.75" customHeight="1">
      <c r="B10" s="531" t="s">
        <v>79</v>
      </c>
      <c r="C10" s="532" t="s">
        <v>197</v>
      </c>
      <c r="D10" s="353">
        <v>105523</v>
      </c>
      <c r="E10" s="353">
        <v>132014</v>
      </c>
      <c r="F10" s="353">
        <v>55840</v>
      </c>
      <c r="G10" s="353">
        <f>+G9+4683+11285+631</f>
        <v>58821</v>
      </c>
      <c r="H10" s="528">
        <f>+G10/F10</f>
        <v>1.0533846704871059</v>
      </c>
      <c r="I10" s="529"/>
      <c r="J10" s="530"/>
      <c r="K10" s="530"/>
      <c r="L10" s="530"/>
      <c r="M10" s="530"/>
    </row>
    <row r="11" spans="2:13" s="451" customFormat="1" ht="39.75" customHeight="1">
      <c r="B11" s="531" t="s">
        <v>80</v>
      </c>
      <c r="C11" s="532" t="s">
        <v>198</v>
      </c>
      <c r="D11" s="353">
        <v>124412</v>
      </c>
      <c r="E11" s="353">
        <v>155424</v>
      </c>
      <c r="F11" s="353">
        <v>81052</v>
      </c>
      <c r="G11" s="353">
        <f>+G10+9726+362</f>
        <v>68909</v>
      </c>
      <c r="H11" s="528">
        <f>+G11/F11</f>
        <v>0.85018259882544545</v>
      </c>
      <c r="I11" s="529"/>
      <c r="J11" s="530"/>
      <c r="K11" s="530"/>
      <c r="L11" s="530"/>
      <c r="M11" s="530"/>
    </row>
    <row r="12" spans="2:13" s="451" customFormat="1" ht="35.25" customHeight="1">
      <c r="B12" s="531" t="s">
        <v>81</v>
      </c>
      <c r="C12" s="532" t="s">
        <v>205</v>
      </c>
      <c r="D12" s="353">
        <v>110</v>
      </c>
      <c r="E12" s="353">
        <v>112</v>
      </c>
      <c r="F12" s="353">
        <v>114</v>
      </c>
      <c r="G12" s="353">
        <v>107</v>
      </c>
      <c r="H12" s="528">
        <f>+G12/F12</f>
        <v>0.93859649122807021</v>
      </c>
      <c r="I12" s="529"/>
      <c r="J12" s="530"/>
      <c r="K12" s="530"/>
      <c r="L12" s="530"/>
      <c r="M12" s="530"/>
    </row>
    <row r="13" spans="2:13" s="451" customFormat="1" ht="35.25" customHeight="1">
      <c r="B13" s="531" t="s">
        <v>202</v>
      </c>
      <c r="C13" s="533" t="s">
        <v>199</v>
      </c>
      <c r="D13" s="353">
        <v>110</v>
      </c>
      <c r="E13" s="353">
        <v>112</v>
      </c>
      <c r="F13" s="353">
        <v>114</v>
      </c>
      <c r="G13" s="353">
        <v>107</v>
      </c>
      <c r="H13" s="528">
        <f>+G13/F13</f>
        <v>0.93859649122807021</v>
      </c>
      <c r="I13" s="529"/>
      <c r="J13" s="530"/>
      <c r="K13" s="530"/>
      <c r="L13" s="530"/>
      <c r="M13" s="530"/>
    </row>
    <row r="14" spans="2:13" s="451" customFormat="1" ht="35.25" customHeight="1">
      <c r="B14" s="531" t="s">
        <v>201</v>
      </c>
      <c r="C14" s="533" t="s">
        <v>200</v>
      </c>
      <c r="D14" s="353"/>
      <c r="E14" s="353"/>
      <c r="F14" s="353"/>
      <c r="G14" s="353"/>
      <c r="H14" s="528"/>
      <c r="I14" s="529"/>
      <c r="J14" s="530"/>
      <c r="K14" s="530"/>
      <c r="L14" s="530"/>
      <c r="M14" s="530"/>
    </row>
    <row r="15" spans="2:13" s="451" customFormat="1" ht="35.25" customHeight="1">
      <c r="B15" s="531" t="s">
        <v>173</v>
      </c>
      <c r="C15" s="534" t="s">
        <v>25</v>
      </c>
      <c r="D15" s="353"/>
      <c r="E15" s="353"/>
      <c r="F15" s="353"/>
      <c r="G15" s="353"/>
      <c r="H15" s="528"/>
      <c r="I15" s="529"/>
      <c r="J15" s="530"/>
      <c r="K15" s="530"/>
      <c r="L15" s="530"/>
      <c r="M15" s="530"/>
    </row>
    <row r="16" spans="2:13" s="451" customFormat="1" ht="35.25" customHeight="1">
      <c r="B16" s="531" t="s">
        <v>174</v>
      </c>
      <c r="C16" s="534" t="s">
        <v>122</v>
      </c>
      <c r="D16" s="353"/>
      <c r="E16" s="535"/>
      <c r="F16" s="353"/>
      <c r="G16" s="353"/>
      <c r="H16" s="528"/>
      <c r="I16" s="529"/>
      <c r="J16" s="530"/>
      <c r="K16" s="530"/>
      <c r="L16" s="530"/>
      <c r="M16" s="530"/>
    </row>
    <row r="17" spans="2:13" s="451" customFormat="1" ht="35.25" customHeight="1">
      <c r="B17" s="531" t="s">
        <v>175</v>
      </c>
      <c r="C17" s="534" t="s">
        <v>26</v>
      </c>
      <c r="D17" s="353"/>
      <c r="E17" s="535"/>
      <c r="F17" s="353"/>
      <c r="G17" s="353"/>
      <c r="H17" s="528"/>
      <c r="I17" s="529"/>
      <c r="J17" s="530"/>
      <c r="K17" s="530"/>
      <c r="L17" s="530"/>
      <c r="M17" s="530"/>
    </row>
    <row r="18" spans="2:13" s="451" customFormat="1" ht="35.25" customHeight="1">
      <c r="B18" s="531" t="s">
        <v>176</v>
      </c>
      <c r="C18" s="534" t="s">
        <v>123</v>
      </c>
      <c r="D18" s="353"/>
      <c r="E18" s="535"/>
      <c r="F18" s="353"/>
      <c r="G18" s="353"/>
      <c r="H18" s="528"/>
      <c r="I18" s="529"/>
      <c r="J18" s="530"/>
      <c r="K18" s="530"/>
      <c r="L18" s="530"/>
      <c r="M18" s="530"/>
    </row>
    <row r="19" spans="2:13" s="451" customFormat="1" ht="35.25" customHeight="1">
      <c r="B19" s="531" t="s">
        <v>177</v>
      </c>
      <c r="C19" s="536" t="s">
        <v>27</v>
      </c>
      <c r="D19" s="353">
        <v>11460</v>
      </c>
      <c r="E19" s="537">
        <v>9000</v>
      </c>
      <c r="F19" s="353">
        <v>4500</v>
      </c>
      <c r="G19" s="353">
        <v>5148</v>
      </c>
      <c r="H19" s="528">
        <f>+G19/F19</f>
        <v>1.1439999999999999</v>
      </c>
      <c r="I19" s="529"/>
      <c r="J19" s="530"/>
      <c r="K19" s="530"/>
      <c r="L19" s="530"/>
      <c r="M19" s="530"/>
    </row>
    <row r="20" spans="2:13" s="451" customFormat="1" ht="35.25" customHeight="1">
      <c r="B20" s="531" t="s">
        <v>178</v>
      </c>
      <c r="C20" s="538" t="s">
        <v>124</v>
      </c>
      <c r="D20" s="353">
        <v>532</v>
      </c>
      <c r="E20" s="353">
        <v>400</v>
      </c>
      <c r="F20" s="353">
        <v>200</v>
      </c>
      <c r="G20" s="353">
        <f>174+62+5</f>
        <v>241</v>
      </c>
      <c r="H20" s="528">
        <f>+G20/F20</f>
        <v>1.2050000000000001</v>
      </c>
      <c r="I20" s="529"/>
      <c r="J20" s="530"/>
      <c r="K20" s="530"/>
      <c r="L20" s="530"/>
      <c r="M20" s="530"/>
    </row>
    <row r="21" spans="2:13" s="451" customFormat="1" ht="35.25" customHeight="1">
      <c r="B21" s="531" t="s">
        <v>179</v>
      </c>
      <c r="C21" s="536" t="s">
        <v>28</v>
      </c>
      <c r="D21" s="353"/>
      <c r="E21" s="353"/>
      <c r="F21" s="353"/>
      <c r="G21" s="353"/>
      <c r="H21" s="528"/>
      <c r="I21" s="529"/>
      <c r="J21" s="530"/>
      <c r="K21" s="530"/>
      <c r="L21" s="530"/>
      <c r="M21" s="530"/>
    </row>
    <row r="22" spans="2:13" s="451" customFormat="1" ht="35.25" customHeight="1">
      <c r="B22" s="531" t="s">
        <v>180</v>
      </c>
      <c r="C22" s="534" t="s">
        <v>125</v>
      </c>
      <c r="D22" s="353"/>
      <c r="E22" s="353"/>
      <c r="F22" s="353"/>
      <c r="G22" s="353"/>
      <c r="H22" s="528"/>
      <c r="I22" s="529"/>
      <c r="J22" s="530"/>
      <c r="K22" s="530"/>
      <c r="L22" s="530"/>
      <c r="M22" s="530"/>
    </row>
    <row r="23" spans="2:13" s="451" customFormat="1" ht="35.25" customHeight="1">
      <c r="B23" s="531" t="s">
        <v>181</v>
      </c>
      <c r="C23" s="536" t="s">
        <v>136</v>
      </c>
      <c r="D23" s="353"/>
      <c r="E23" s="353"/>
      <c r="F23" s="353"/>
      <c r="G23" s="353"/>
      <c r="H23" s="528"/>
      <c r="I23" s="529"/>
      <c r="J23" s="530"/>
      <c r="K23" s="530"/>
      <c r="L23" s="530"/>
      <c r="M23" s="530"/>
    </row>
    <row r="24" spans="2:13" s="451" customFormat="1" ht="35.25" customHeight="1">
      <c r="B24" s="531" t="s">
        <v>99</v>
      </c>
      <c r="C24" s="536" t="s">
        <v>135</v>
      </c>
      <c r="D24" s="353"/>
      <c r="E24" s="353"/>
      <c r="F24" s="353"/>
      <c r="G24" s="353"/>
      <c r="H24" s="528"/>
      <c r="I24" s="529"/>
      <c r="J24" s="530"/>
      <c r="K24" s="530"/>
      <c r="L24" s="530"/>
      <c r="M24" s="530"/>
    </row>
    <row r="25" spans="2:13" s="451" customFormat="1" ht="35.25" customHeight="1">
      <c r="B25" s="531" t="s">
        <v>182</v>
      </c>
      <c r="C25" s="536" t="s">
        <v>126</v>
      </c>
      <c r="D25" s="353"/>
      <c r="E25" s="353"/>
      <c r="F25" s="353"/>
      <c r="G25" s="353"/>
      <c r="H25" s="528"/>
      <c r="I25" s="529"/>
      <c r="J25" s="530"/>
      <c r="K25" s="530"/>
      <c r="L25" s="530"/>
      <c r="M25" s="530"/>
    </row>
    <row r="26" spans="2:13" s="451" customFormat="1" ht="35.25" customHeight="1">
      <c r="B26" s="531" t="s">
        <v>183</v>
      </c>
      <c r="C26" s="536" t="s">
        <v>127</v>
      </c>
      <c r="D26" s="353"/>
      <c r="E26" s="353"/>
      <c r="F26" s="353"/>
      <c r="G26" s="353"/>
      <c r="H26" s="528"/>
      <c r="I26" s="529"/>
      <c r="J26" s="530"/>
      <c r="K26" s="530"/>
      <c r="L26" s="530"/>
      <c r="M26" s="530"/>
    </row>
    <row r="27" spans="2:13" s="451" customFormat="1" ht="35.25" customHeight="1">
      <c r="B27" s="531" t="s">
        <v>184</v>
      </c>
      <c r="C27" s="536" t="s">
        <v>128</v>
      </c>
      <c r="D27" s="353">
        <v>1234</v>
      </c>
      <c r="E27" s="353">
        <v>1234</v>
      </c>
      <c r="F27" s="353">
        <v>617</v>
      </c>
      <c r="G27" s="353">
        <v>617</v>
      </c>
      <c r="H27" s="528">
        <f>+G27/F27</f>
        <v>1</v>
      </c>
      <c r="I27" s="529"/>
      <c r="J27" s="530"/>
      <c r="K27" s="530"/>
      <c r="L27" s="530"/>
      <c r="M27" s="530"/>
    </row>
    <row r="28" spans="2:13" s="451" customFormat="1" ht="35.25" customHeight="1">
      <c r="B28" s="531" t="s">
        <v>185</v>
      </c>
      <c r="C28" s="536" t="s">
        <v>129</v>
      </c>
      <c r="D28" s="353">
        <v>3</v>
      </c>
      <c r="E28" s="353">
        <v>3</v>
      </c>
      <c r="F28" s="353">
        <v>3</v>
      </c>
      <c r="G28" s="353">
        <v>3</v>
      </c>
      <c r="H28" s="528">
        <f t="shared" ref="H28:H37" si="0">+G28/F28</f>
        <v>1</v>
      </c>
      <c r="I28" s="529"/>
      <c r="J28" s="530"/>
      <c r="K28" s="530"/>
      <c r="L28" s="530"/>
      <c r="M28" s="530"/>
    </row>
    <row r="29" spans="2:13" s="451" customFormat="1" ht="35.25" customHeight="1">
      <c r="B29" s="531" t="s">
        <v>186</v>
      </c>
      <c r="C29" s="536" t="s">
        <v>29</v>
      </c>
      <c r="D29" s="353">
        <v>3772</v>
      </c>
      <c r="E29" s="353">
        <v>4200</v>
      </c>
      <c r="F29" s="353">
        <v>2100</v>
      </c>
      <c r="G29" s="353">
        <v>1940</v>
      </c>
      <c r="H29" s="528">
        <f t="shared" si="0"/>
        <v>0.92380952380952386</v>
      </c>
      <c r="I29" s="529"/>
      <c r="J29" s="530"/>
      <c r="K29" s="530"/>
      <c r="L29" s="530"/>
      <c r="M29" s="530"/>
    </row>
    <row r="30" spans="2:13" s="451" customFormat="1" ht="35.25" customHeight="1">
      <c r="B30" s="531" t="s">
        <v>187</v>
      </c>
      <c r="C30" s="536" t="s">
        <v>130</v>
      </c>
      <c r="D30" s="353">
        <v>109</v>
      </c>
      <c r="E30" s="353">
        <v>110</v>
      </c>
      <c r="F30" s="353">
        <v>25</v>
      </c>
      <c r="G30" s="353">
        <v>104</v>
      </c>
      <c r="H30" s="528"/>
      <c r="I30" s="529"/>
      <c r="J30" s="530"/>
      <c r="K30" s="530"/>
      <c r="L30" s="530"/>
      <c r="M30" s="530"/>
    </row>
    <row r="31" spans="2:13" s="471" customFormat="1" ht="35.25" customHeight="1">
      <c r="B31" s="531" t="s">
        <v>188</v>
      </c>
      <c r="C31" s="539" t="s">
        <v>131</v>
      </c>
      <c r="D31" s="353">
        <v>568</v>
      </c>
      <c r="E31" s="353">
        <v>953</v>
      </c>
      <c r="F31" s="353">
        <v>115</v>
      </c>
      <c r="G31" s="353">
        <f>4+154+251</f>
        <v>409</v>
      </c>
      <c r="H31" s="528"/>
      <c r="I31" s="529"/>
      <c r="J31" s="540"/>
      <c r="K31" s="540"/>
      <c r="L31" s="540"/>
      <c r="M31" s="540"/>
    </row>
    <row r="32" spans="2:13" s="451" customFormat="1" ht="35.25" customHeight="1">
      <c r="B32" s="531" t="s">
        <v>189</v>
      </c>
      <c r="C32" s="536" t="s">
        <v>30</v>
      </c>
      <c r="D32" s="353">
        <v>273</v>
      </c>
      <c r="E32" s="353">
        <v>1122</v>
      </c>
      <c r="F32" s="353">
        <v>561</v>
      </c>
      <c r="G32" s="541">
        <v>566</v>
      </c>
      <c r="H32" s="528">
        <f t="shared" si="0"/>
        <v>1.0089126559714796</v>
      </c>
      <c r="I32" s="529"/>
      <c r="J32" s="530"/>
      <c r="K32" s="530"/>
      <c r="L32" s="530"/>
      <c r="M32" s="530"/>
    </row>
    <row r="33" spans="2:13" s="451" customFormat="1" ht="35.25" customHeight="1">
      <c r="B33" s="531" t="s">
        <v>190</v>
      </c>
      <c r="C33" s="536" t="s">
        <v>66</v>
      </c>
      <c r="D33" s="353">
        <v>4</v>
      </c>
      <c r="E33" s="353">
        <v>14</v>
      </c>
      <c r="F33" s="353">
        <v>2</v>
      </c>
      <c r="G33" s="353">
        <v>2</v>
      </c>
      <c r="H33" s="528"/>
      <c r="I33" s="529"/>
      <c r="J33" s="530"/>
      <c r="K33" s="530"/>
      <c r="L33" s="530"/>
      <c r="M33" s="530"/>
    </row>
    <row r="34" spans="2:13" s="451" customFormat="1" ht="35.25" customHeight="1">
      <c r="B34" s="531" t="s">
        <v>100</v>
      </c>
      <c r="C34" s="536" t="s">
        <v>31</v>
      </c>
      <c r="D34" s="353">
        <v>1121</v>
      </c>
      <c r="E34" s="353">
        <v>2993</v>
      </c>
      <c r="F34" s="353">
        <v>1527</v>
      </c>
      <c r="G34" s="353">
        <f>1218+521</f>
        <v>1739</v>
      </c>
      <c r="H34" s="528">
        <f t="shared" si="0"/>
        <v>1.1388343156516045</v>
      </c>
      <c r="I34" s="529"/>
      <c r="J34" s="530"/>
      <c r="K34" s="530"/>
      <c r="L34" s="530"/>
      <c r="M34" s="530"/>
    </row>
    <row r="35" spans="2:13" s="451" customFormat="1" ht="35.25" customHeight="1">
      <c r="B35" s="531" t="s">
        <v>191</v>
      </c>
      <c r="C35" s="536" t="s">
        <v>66</v>
      </c>
      <c r="D35" s="353">
        <v>27</v>
      </c>
      <c r="E35" s="353">
        <v>14</v>
      </c>
      <c r="F35" s="353">
        <v>9</v>
      </c>
      <c r="G35" s="353">
        <v>9</v>
      </c>
      <c r="H35" s="528"/>
      <c r="I35" s="529"/>
      <c r="J35" s="530"/>
      <c r="K35" s="530"/>
      <c r="L35" s="530"/>
      <c r="M35" s="530"/>
    </row>
    <row r="36" spans="2:13" s="451" customFormat="1" ht="35.25" customHeight="1">
      <c r="B36" s="531" t="s">
        <v>192</v>
      </c>
      <c r="C36" s="536" t="s">
        <v>32</v>
      </c>
      <c r="D36" s="353"/>
      <c r="E36" s="353"/>
      <c r="F36" s="353"/>
      <c r="G36" s="353"/>
      <c r="H36" s="528"/>
      <c r="I36" s="529"/>
      <c r="J36" s="530"/>
      <c r="K36" s="530"/>
      <c r="L36" s="530"/>
      <c r="M36" s="530"/>
    </row>
    <row r="37" spans="2:13" s="451" customFormat="1" ht="35.25" customHeight="1">
      <c r="B37" s="531" t="s">
        <v>193</v>
      </c>
      <c r="C37" s="536" t="s">
        <v>33</v>
      </c>
      <c r="D37" s="353">
        <v>132</v>
      </c>
      <c r="E37" s="353">
        <v>272</v>
      </c>
      <c r="F37" s="353">
        <v>136</v>
      </c>
      <c r="G37" s="353">
        <v>285</v>
      </c>
      <c r="H37" s="528">
        <f t="shared" si="0"/>
        <v>2.0955882352941178</v>
      </c>
      <c r="I37" s="529"/>
      <c r="J37" s="530"/>
      <c r="K37" s="530"/>
      <c r="L37" s="530"/>
      <c r="M37" s="530"/>
    </row>
    <row r="38" spans="2:13" s="451" customFormat="1" ht="35.25" customHeight="1">
      <c r="B38" s="531" t="s">
        <v>194</v>
      </c>
      <c r="C38" s="536" t="s">
        <v>772</v>
      </c>
      <c r="D38" s="353">
        <v>5156</v>
      </c>
      <c r="E38" s="353">
        <v>5202</v>
      </c>
      <c r="F38" s="353"/>
      <c r="G38" s="353">
        <v>4969</v>
      </c>
      <c r="H38" s="528"/>
      <c r="I38" s="529"/>
      <c r="J38" s="530"/>
      <c r="K38" s="530"/>
      <c r="L38" s="530"/>
      <c r="M38" s="530"/>
    </row>
    <row r="39" spans="2:13" s="451" customFormat="1" ht="35.25" customHeight="1">
      <c r="B39" s="531" t="s">
        <v>101</v>
      </c>
      <c r="C39" s="536" t="s">
        <v>34</v>
      </c>
      <c r="D39" s="353"/>
      <c r="E39" s="353"/>
      <c r="F39" s="353"/>
      <c r="G39" s="353"/>
      <c r="H39" s="528"/>
      <c r="I39" s="529"/>
      <c r="J39" s="530"/>
      <c r="K39" s="530"/>
      <c r="L39" s="530"/>
      <c r="M39" s="530"/>
    </row>
    <row r="40" spans="2:13" s="451" customFormat="1" ht="32.25" customHeight="1" thickBot="1">
      <c r="B40" s="542" t="s">
        <v>751</v>
      </c>
      <c r="C40" s="536" t="s">
        <v>35</v>
      </c>
      <c r="D40" s="353"/>
      <c r="E40" s="353"/>
      <c r="F40" s="353"/>
      <c r="G40" s="353"/>
      <c r="H40" s="528"/>
      <c r="I40" s="529"/>
      <c r="J40" s="530"/>
      <c r="K40" s="530"/>
      <c r="L40" s="530"/>
      <c r="M40" s="530"/>
    </row>
    <row r="41" spans="2:13" s="451" customFormat="1" ht="21" thickBot="1">
      <c r="B41" s="462"/>
      <c r="C41" s="543" t="s">
        <v>752</v>
      </c>
      <c r="D41" s="544"/>
      <c r="E41" s="544"/>
      <c r="F41" s="544"/>
      <c r="G41" s="544"/>
      <c r="H41" s="528"/>
      <c r="I41" s="529"/>
      <c r="J41" s="530"/>
      <c r="K41" s="530"/>
      <c r="L41" s="530"/>
      <c r="M41" s="530"/>
    </row>
    <row r="42" spans="2:13" s="451" customFormat="1" ht="27" customHeight="1">
      <c r="B42" s="462"/>
      <c r="C42" s="461"/>
      <c r="D42" s="545"/>
      <c r="E42" s="545"/>
      <c r="F42" s="545"/>
      <c r="G42" s="545"/>
      <c r="H42" s="462"/>
      <c r="I42" s="462"/>
      <c r="J42" s="530"/>
      <c r="K42" s="530"/>
      <c r="L42" s="530"/>
      <c r="M42" s="530"/>
    </row>
    <row r="43" spans="2:13" ht="18.75">
      <c r="B43" s="462"/>
      <c r="C43" s="461" t="s">
        <v>206</v>
      </c>
      <c r="D43" s="546"/>
      <c r="E43" s="545"/>
      <c r="G43" s="546"/>
      <c r="H43" s="462"/>
      <c r="I43" s="462"/>
      <c r="J43" s="524"/>
      <c r="K43" s="524"/>
      <c r="L43" s="524"/>
      <c r="M43" s="524"/>
    </row>
    <row r="44" spans="2:13" ht="18.75">
      <c r="B44" s="547"/>
      <c r="C44" s="594" t="s">
        <v>207</v>
      </c>
      <c r="D44" s="594"/>
      <c r="E44" s="594"/>
      <c r="F44" s="594"/>
      <c r="G44" s="462"/>
      <c r="H44" s="462"/>
      <c r="I44" s="462"/>
      <c r="J44" s="524"/>
      <c r="K44" s="524"/>
      <c r="L44" s="524"/>
      <c r="M44" s="524"/>
    </row>
    <row r="45" spans="2:13" ht="24" customHeight="1">
      <c r="B45" s="553"/>
      <c r="C45" s="6"/>
      <c r="D45" s="42"/>
      <c r="E45" s="548"/>
      <c r="F45" s="548"/>
      <c r="G45" s="547"/>
      <c r="H45" s="547"/>
      <c r="I45" s="547"/>
      <c r="J45" s="524"/>
      <c r="K45" s="524"/>
      <c r="L45" s="524"/>
      <c r="M45" s="524"/>
    </row>
    <row r="46" spans="2:13" ht="20.25">
      <c r="B46" s="489"/>
      <c r="C46" s="553"/>
      <c r="D46" s="489"/>
      <c r="E46" s="585" t="s">
        <v>657</v>
      </c>
      <c r="F46" s="585"/>
      <c r="G46" s="585"/>
      <c r="H46" s="585"/>
      <c r="I46" s="508"/>
      <c r="J46" s="524"/>
      <c r="K46" s="524"/>
      <c r="L46" s="524"/>
      <c r="M46" s="524"/>
    </row>
    <row r="47" spans="2:13">
      <c r="B47" s="547"/>
      <c r="C47" s="549" t="s">
        <v>832</v>
      </c>
      <c r="D47" s="508" t="s">
        <v>627</v>
      </c>
      <c r="F47" s="489"/>
      <c r="G47" s="489"/>
      <c r="H47" s="489"/>
      <c r="I47" s="489"/>
      <c r="J47" s="524"/>
      <c r="K47" s="524"/>
      <c r="L47" s="524"/>
      <c r="M47" s="524"/>
    </row>
    <row r="48" spans="2:13">
      <c r="B48" s="547"/>
      <c r="C48" s="6"/>
      <c r="D48" s="42"/>
      <c r="E48" s="6"/>
      <c r="F48" s="547"/>
      <c r="G48" s="547"/>
      <c r="H48" s="547"/>
      <c r="I48" s="547"/>
      <c r="J48" s="524"/>
      <c r="K48" s="524"/>
      <c r="L48" s="524"/>
      <c r="M48" s="524"/>
    </row>
    <row r="49" spans="2:13">
      <c r="B49" s="547"/>
      <c r="C49" s="524"/>
      <c r="D49" s="550"/>
      <c r="E49" s="524"/>
      <c r="F49" s="547"/>
      <c r="G49" s="547"/>
      <c r="H49" s="547"/>
      <c r="I49" s="547"/>
      <c r="J49" s="524"/>
      <c r="K49" s="524"/>
      <c r="L49" s="524"/>
      <c r="M49" s="524"/>
    </row>
    <row r="50" spans="2:13">
      <c r="B50" s="547"/>
      <c r="C50" s="524"/>
      <c r="D50" s="550"/>
      <c r="E50" s="524"/>
      <c r="F50" s="547"/>
      <c r="G50" s="547"/>
      <c r="H50" s="547"/>
      <c r="I50" s="547"/>
      <c r="J50" s="524"/>
      <c r="K50" s="524"/>
      <c r="L50" s="524"/>
      <c r="M50" s="524"/>
    </row>
    <row r="51" spans="2:13">
      <c r="B51" s="547"/>
      <c r="C51" s="524"/>
      <c r="D51" s="550"/>
      <c r="E51" s="524"/>
      <c r="H51" s="547"/>
      <c r="I51" s="547"/>
      <c r="J51" s="524"/>
      <c r="K51" s="524"/>
      <c r="L51" s="524"/>
      <c r="M51" s="524"/>
    </row>
    <row r="52" spans="2:13">
      <c r="B52" s="547"/>
      <c r="C52" s="6"/>
      <c r="D52" s="42"/>
      <c r="E52" s="6"/>
      <c r="H52" s="547"/>
      <c r="I52" s="547"/>
      <c r="J52" s="524"/>
      <c r="K52" s="524"/>
      <c r="L52" s="524"/>
      <c r="M52" s="524"/>
    </row>
    <row r="53" spans="2:13">
      <c r="B53" s="547"/>
      <c r="C53" s="6"/>
      <c r="D53" s="42"/>
      <c r="E53" s="6"/>
      <c r="F53" s="547"/>
      <c r="G53" s="547"/>
      <c r="H53" s="547"/>
      <c r="I53" s="547"/>
    </row>
    <row r="54" spans="2:13">
      <c r="B54" s="547"/>
      <c r="C54" s="6"/>
      <c r="D54" s="42"/>
      <c r="E54" s="6"/>
      <c r="F54" s="547"/>
      <c r="G54" s="547"/>
      <c r="H54" s="547"/>
      <c r="I54" s="547"/>
    </row>
    <row r="55" spans="2:13" ht="18.75">
      <c r="B55" s="547"/>
      <c r="C55" s="6"/>
      <c r="D55" s="42"/>
      <c r="E55" s="6"/>
      <c r="F55" s="551"/>
      <c r="G55" s="551"/>
      <c r="H55" s="547"/>
      <c r="I55" s="547"/>
    </row>
    <row r="56" spans="2:13" ht="18.75">
      <c r="B56" s="547"/>
      <c r="C56" s="6"/>
      <c r="D56" s="42"/>
      <c r="E56" s="6"/>
      <c r="F56" s="545"/>
      <c r="G56" s="545"/>
      <c r="H56" s="547"/>
      <c r="I56" s="547"/>
    </row>
    <row r="57" spans="2:13">
      <c r="B57" s="547"/>
      <c r="C57" s="6"/>
      <c r="D57" s="42"/>
      <c r="E57" s="6"/>
      <c r="F57" s="547"/>
      <c r="G57" s="547"/>
      <c r="H57" s="547"/>
      <c r="I57" s="547"/>
    </row>
    <row r="58" spans="2:13">
      <c r="B58" s="547"/>
      <c r="C58" s="524"/>
      <c r="D58" s="550"/>
      <c r="E58" s="524"/>
      <c r="F58" s="547"/>
      <c r="G58" s="547"/>
      <c r="H58" s="547"/>
      <c r="I58" s="547"/>
    </row>
    <row r="59" spans="2:13">
      <c r="B59" s="547"/>
      <c r="C59" s="524"/>
      <c r="D59" s="550"/>
      <c r="E59" s="524"/>
      <c r="F59" s="547"/>
      <c r="G59" s="547"/>
      <c r="H59" s="547"/>
      <c r="I59" s="547"/>
    </row>
    <row r="60" spans="2:13">
      <c r="B60" s="547"/>
      <c r="C60" s="524"/>
      <c r="D60" s="550"/>
      <c r="E60" s="524"/>
      <c r="F60" s="547"/>
      <c r="G60" s="547"/>
      <c r="H60" s="547"/>
      <c r="I60" s="547"/>
    </row>
    <row r="61" spans="2:13">
      <c r="B61" s="547"/>
      <c r="C61" s="6"/>
      <c r="D61" s="42"/>
      <c r="E61" s="6"/>
      <c r="F61" s="547"/>
      <c r="G61" s="547"/>
      <c r="H61" s="547"/>
      <c r="I61" s="547"/>
    </row>
    <row r="62" spans="2:13">
      <c r="B62" s="547"/>
      <c r="C62" s="6"/>
      <c r="D62" s="42"/>
      <c r="E62" s="6"/>
      <c r="F62" s="547"/>
      <c r="G62" s="547"/>
      <c r="H62" s="547"/>
      <c r="I62" s="547"/>
    </row>
    <row r="63" spans="2:13">
      <c r="B63" s="547"/>
      <c r="C63" s="6"/>
      <c r="D63" s="42"/>
      <c r="E63" s="6"/>
      <c r="F63" s="547"/>
      <c r="G63" s="547"/>
      <c r="H63" s="547"/>
      <c r="I63" s="547"/>
    </row>
    <row r="64" spans="2:13">
      <c r="B64" s="524"/>
      <c r="C64" s="6"/>
      <c r="D64" s="42"/>
      <c r="E64" s="6"/>
      <c r="F64" s="547"/>
      <c r="G64" s="547"/>
      <c r="H64" s="547"/>
      <c r="I64" s="547"/>
    </row>
    <row r="65" spans="2:9">
      <c r="B65" s="524"/>
      <c r="C65" s="524"/>
      <c r="D65" s="550"/>
      <c r="E65" s="524"/>
      <c r="F65" s="524"/>
      <c r="G65" s="524"/>
      <c r="H65" s="524"/>
      <c r="I65" s="524"/>
    </row>
    <row r="66" spans="2:9">
      <c r="B66" s="524"/>
      <c r="C66" s="524"/>
      <c r="D66" s="550"/>
      <c r="E66" s="524"/>
      <c r="F66" s="524"/>
      <c r="G66" s="524"/>
      <c r="H66" s="524"/>
      <c r="I66" s="524"/>
    </row>
    <row r="67" spans="2:9">
      <c r="B67" s="524"/>
      <c r="C67" s="524"/>
      <c r="D67" s="550"/>
      <c r="E67" s="524"/>
      <c r="F67" s="524"/>
      <c r="G67" s="524"/>
      <c r="H67" s="524"/>
      <c r="I67" s="524"/>
    </row>
    <row r="68" spans="2:9">
      <c r="B68" s="524"/>
      <c r="C68" s="524"/>
      <c r="D68" s="550"/>
      <c r="E68" s="524"/>
      <c r="F68" s="524"/>
      <c r="G68" s="524"/>
      <c r="H68" s="524"/>
      <c r="I68" s="524"/>
    </row>
    <row r="69" spans="2:9">
      <c r="B69" s="524"/>
      <c r="C69" s="524"/>
      <c r="D69" s="550"/>
      <c r="E69" s="524"/>
      <c r="F69" s="524"/>
      <c r="G69" s="524"/>
      <c r="H69" s="524"/>
      <c r="I69" s="524"/>
    </row>
    <row r="70" spans="2:9">
      <c r="B70" s="524"/>
      <c r="C70" s="524"/>
      <c r="D70" s="550"/>
      <c r="E70" s="524"/>
      <c r="F70" s="524"/>
      <c r="G70" s="524"/>
      <c r="H70" s="524"/>
      <c r="I70" s="524"/>
    </row>
    <row r="71" spans="2:9">
      <c r="B71" s="524"/>
      <c r="C71" s="524"/>
      <c r="D71" s="550"/>
      <c r="E71" s="524"/>
      <c r="F71" s="524"/>
      <c r="G71" s="524"/>
      <c r="H71" s="524"/>
      <c r="I71" s="524"/>
    </row>
    <row r="72" spans="2:9">
      <c r="B72" s="524"/>
      <c r="C72" s="524"/>
      <c r="D72" s="550"/>
      <c r="E72" s="524"/>
      <c r="F72" s="524"/>
      <c r="G72" s="524"/>
      <c r="H72" s="524"/>
      <c r="I72" s="524"/>
    </row>
    <row r="73" spans="2:9">
      <c r="B73" s="524"/>
      <c r="C73" s="524"/>
      <c r="D73" s="550"/>
      <c r="E73" s="524"/>
      <c r="F73" s="524"/>
      <c r="G73" s="524"/>
      <c r="H73" s="524"/>
      <c r="I73" s="524"/>
    </row>
    <row r="74" spans="2:9">
      <c r="B74" s="524"/>
      <c r="C74" s="524"/>
      <c r="D74" s="550"/>
      <c r="E74" s="524"/>
      <c r="F74" s="524"/>
      <c r="G74" s="524"/>
      <c r="H74" s="524"/>
      <c r="I74" s="524"/>
    </row>
    <row r="75" spans="2:9">
      <c r="B75" s="524"/>
      <c r="C75" s="524"/>
      <c r="D75" s="550"/>
      <c r="E75" s="524"/>
      <c r="F75" s="524"/>
      <c r="G75" s="524"/>
      <c r="H75" s="524"/>
      <c r="I75" s="524"/>
    </row>
    <row r="76" spans="2:9">
      <c r="B76" s="524"/>
      <c r="C76" s="524"/>
      <c r="D76" s="550"/>
      <c r="E76" s="524"/>
      <c r="F76" s="524"/>
      <c r="G76" s="524"/>
      <c r="H76" s="524"/>
      <c r="I76" s="524"/>
    </row>
    <row r="77" spans="2:9">
      <c r="B77" s="524"/>
      <c r="C77" s="524"/>
      <c r="D77" s="550"/>
      <c r="E77" s="524"/>
      <c r="F77" s="524"/>
      <c r="G77" s="524"/>
      <c r="H77" s="524"/>
      <c r="I77" s="524"/>
    </row>
    <row r="78" spans="2:9">
      <c r="B78" s="524"/>
      <c r="C78" s="524"/>
      <c r="D78" s="550"/>
      <c r="E78" s="524"/>
      <c r="F78" s="524"/>
      <c r="G78" s="524"/>
      <c r="H78" s="524"/>
      <c r="I78" s="524"/>
    </row>
    <row r="79" spans="2:9">
      <c r="B79" s="524"/>
      <c r="C79" s="524"/>
      <c r="D79" s="550"/>
      <c r="E79" s="524"/>
      <c r="F79" s="524"/>
      <c r="G79" s="524"/>
      <c r="H79" s="524"/>
      <c r="I79" s="524"/>
    </row>
    <row r="80" spans="2:9">
      <c r="B80" s="524"/>
      <c r="C80" s="524"/>
      <c r="D80" s="550"/>
      <c r="E80" s="524"/>
      <c r="F80" s="524"/>
      <c r="G80" s="524"/>
      <c r="H80" s="524"/>
      <c r="I80" s="524"/>
    </row>
    <row r="81" spans="2:9">
      <c r="B81" s="524"/>
      <c r="C81" s="524"/>
      <c r="D81" s="550"/>
      <c r="E81" s="524"/>
      <c r="F81" s="524"/>
      <c r="G81" s="524"/>
      <c r="H81" s="524"/>
      <c r="I81" s="524"/>
    </row>
    <row r="82" spans="2:9">
      <c r="B82" s="524"/>
      <c r="C82" s="524"/>
      <c r="D82" s="550"/>
      <c r="E82" s="524"/>
      <c r="F82" s="524"/>
      <c r="G82" s="524"/>
      <c r="H82" s="524"/>
      <c r="I82" s="524"/>
    </row>
    <row r="83" spans="2:9">
      <c r="B83" s="524"/>
      <c r="C83" s="524"/>
      <c r="D83" s="550"/>
      <c r="E83" s="524"/>
      <c r="F83" s="524"/>
      <c r="G83" s="524"/>
      <c r="H83" s="524"/>
      <c r="I83" s="524"/>
    </row>
    <row r="84" spans="2:9">
      <c r="B84" s="524"/>
      <c r="C84" s="524"/>
      <c r="D84" s="550"/>
      <c r="E84" s="524"/>
      <c r="F84" s="524"/>
      <c r="G84" s="524"/>
      <c r="H84" s="524"/>
      <c r="I84" s="524"/>
    </row>
    <row r="85" spans="2:9">
      <c r="B85" s="524"/>
      <c r="C85" s="524"/>
      <c r="D85" s="550"/>
      <c r="E85" s="524"/>
      <c r="F85" s="524"/>
      <c r="G85" s="524"/>
      <c r="H85" s="524"/>
      <c r="I85" s="524"/>
    </row>
    <row r="86" spans="2:9">
      <c r="B86" s="524"/>
      <c r="C86" s="524"/>
      <c r="D86" s="550"/>
      <c r="E86" s="524"/>
      <c r="F86" s="524"/>
      <c r="G86" s="524"/>
      <c r="H86" s="524"/>
      <c r="I86" s="524"/>
    </row>
    <row r="87" spans="2:9">
      <c r="B87" s="524"/>
      <c r="C87" s="524"/>
      <c r="D87" s="550"/>
      <c r="E87" s="524"/>
      <c r="F87" s="524"/>
      <c r="G87" s="524"/>
      <c r="H87" s="524"/>
      <c r="I87" s="524"/>
    </row>
    <row r="88" spans="2:9">
      <c r="B88" s="524"/>
      <c r="C88" s="524"/>
      <c r="D88" s="550"/>
      <c r="E88" s="524"/>
      <c r="F88" s="524"/>
      <c r="G88" s="524"/>
      <c r="H88" s="524"/>
      <c r="I88" s="524"/>
    </row>
    <row r="89" spans="2:9">
      <c r="B89" s="524"/>
      <c r="C89" s="524"/>
      <c r="D89" s="550"/>
      <c r="E89" s="524"/>
      <c r="F89" s="524"/>
      <c r="G89" s="524"/>
      <c r="H89" s="524"/>
      <c r="I89" s="524"/>
    </row>
    <row r="90" spans="2:9">
      <c r="B90" s="524"/>
      <c r="C90" s="524"/>
      <c r="D90" s="550"/>
      <c r="E90" s="524"/>
      <c r="F90" s="524"/>
      <c r="G90" s="524"/>
      <c r="H90" s="524"/>
      <c r="I90" s="524"/>
    </row>
    <row r="91" spans="2:9">
      <c r="B91" s="524"/>
      <c r="C91" s="524"/>
      <c r="D91" s="550"/>
      <c r="E91" s="524"/>
      <c r="F91" s="524"/>
      <c r="G91" s="524"/>
      <c r="H91" s="524"/>
      <c r="I91" s="524"/>
    </row>
    <row r="92" spans="2:9">
      <c r="B92" s="524"/>
      <c r="C92" s="524"/>
      <c r="D92" s="550"/>
      <c r="E92" s="524"/>
      <c r="F92" s="524"/>
      <c r="G92" s="524"/>
      <c r="H92" s="524"/>
      <c r="I92" s="524"/>
    </row>
    <row r="93" spans="2:9">
      <c r="B93" s="524"/>
      <c r="C93" s="524"/>
      <c r="D93" s="550"/>
      <c r="E93" s="524"/>
      <c r="F93" s="524"/>
      <c r="G93" s="524"/>
      <c r="H93" s="524"/>
      <c r="I93" s="524"/>
    </row>
    <row r="94" spans="2:9">
      <c r="B94" s="524"/>
      <c r="C94" s="524"/>
      <c r="D94" s="550"/>
      <c r="E94" s="524"/>
      <c r="F94" s="524"/>
      <c r="G94" s="524"/>
      <c r="H94" s="524"/>
      <c r="I94" s="524"/>
    </row>
    <row r="95" spans="2:9">
      <c r="B95" s="524"/>
      <c r="C95" s="524"/>
      <c r="D95" s="550"/>
      <c r="E95" s="524"/>
      <c r="F95" s="524"/>
      <c r="G95" s="524"/>
      <c r="H95" s="524"/>
      <c r="I95" s="524"/>
    </row>
    <row r="96" spans="2:9">
      <c r="B96" s="524"/>
      <c r="C96" s="524"/>
      <c r="D96" s="550"/>
      <c r="E96" s="524"/>
      <c r="F96" s="524"/>
      <c r="G96" s="524"/>
      <c r="H96" s="524"/>
      <c r="I96" s="524"/>
    </row>
    <row r="97" spans="2:9">
      <c r="B97" s="524"/>
      <c r="C97" s="524"/>
      <c r="D97" s="550"/>
      <c r="E97" s="524"/>
      <c r="F97" s="524"/>
      <c r="G97" s="524"/>
      <c r="H97" s="524"/>
      <c r="I97" s="524"/>
    </row>
    <row r="98" spans="2:9">
      <c r="B98" s="524"/>
      <c r="C98" s="524"/>
      <c r="D98" s="550"/>
      <c r="E98" s="524"/>
      <c r="F98" s="524"/>
      <c r="G98" s="524"/>
      <c r="H98" s="524"/>
      <c r="I98" s="524"/>
    </row>
    <row r="99" spans="2:9">
      <c r="B99" s="524"/>
      <c r="C99" s="524"/>
      <c r="D99" s="550"/>
      <c r="E99" s="524"/>
      <c r="F99" s="524"/>
      <c r="G99" s="524"/>
      <c r="H99" s="524"/>
      <c r="I99" s="524"/>
    </row>
    <row r="100" spans="2:9">
      <c r="C100" s="524"/>
      <c r="D100" s="550"/>
      <c r="E100" s="524"/>
      <c r="F100" s="524"/>
      <c r="G100" s="524"/>
      <c r="H100" s="524"/>
      <c r="I100" s="524"/>
    </row>
  </sheetData>
  <sheetProtection password="8E68" sheet="1" objects="1" scenarios="1"/>
  <mergeCells count="9">
    <mergeCell ref="E46:H46"/>
    <mergeCell ref="C44:F44"/>
    <mergeCell ref="B5:H5"/>
    <mergeCell ref="B7:B8"/>
    <mergeCell ref="C7:C8"/>
    <mergeCell ref="H7:H8"/>
    <mergeCell ref="D7:D8"/>
    <mergeCell ref="E7:E8"/>
    <mergeCell ref="F7:G7"/>
  </mergeCells>
  <phoneticPr fontId="3" type="noConversion"/>
  <pageMargins left="0.75" right="0.75" top="0.62" bottom="0.47" header="0.24" footer="0.28999999999999998"/>
  <pageSetup scale="47" orientation="portrait" horizontalDpi="4294967294" verticalDpi="4294967294" r:id="rId1"/>
  <headerFooter alignWithMargins="0"/>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zoomScale="75" zoomScaleNormal="75" zoomScaleSheetLayoutView="86" workbookViewId="0">
      <selection activeCell="E25" sqref="E25"/>
    </sheetView>
  </sheetViews>
  <sheetFormatPr defaultColWidth="9.140625"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5" t="s">
        <v>645</v>
      </c>
    </row>
    <row r="3" spans="2:18" s="10" customFormat="1">
      <c r="B3" s="10" t="s">
        <v>749</v>
      </c>
      <c r="F3" s="40"/>
      <c r="G3" s="40"/>
      <c r="H3" s="40"/>
    </row>
    <row r="4" spans="2:18" s="10" customFormat="1">
      <c r="B4" s="10" t="s">
        <v>765</v>
      </c>
      <c r="F4" s="40"/>
      <c r="G4" s="40"/>
      <c r="H4" s="40"/>
    </row>
    <row r="7" spans="2:18" ht="18.75">
      <c r="B7" s="606" t="s">
        <v>57</v>
      </c>
      <c r="C7" s="606"/>
      <c r="D7" s="606"/>
      <c r="E7" s="606"/>
      <c r="F7" s="606"/>
      <c r="G7" s="41"/>
      <c r="H7" s="41"/>
    </row>
    <row r="8" spans="2:18" ht="16.5" customHeight="1" thickBot="1">
      <c r="C8" s="18"/>
      <c r="D8" s="18"/>
      <c r="E8" s="18"/>
      <c r="F8" s="18"/>
      <c r="G8" s="17"/>
    </row>
    <row r="9" spans="2:18" ht="25.5" customHeight="1">
      <c r="B9" s="608" t="s">
        <v>8</v>
      </c>
      <c r="C9" s="610" t="s">
        <v>203</v>
      </c>
      <c r="D9" s="612" t="s">
        <v>150</v>
      </c>
      <c r="E9" s="612" t="s">
        <v>149</v>
      </c>
      <c r="F9" s="614" t="s">
        <v>652</v>
      </c>
      <c r="G9" s="39"/>
      <c r="H9" s="39"/>
      <c r="I9" s="605"/>
      <c r="J9" s="604"/>
      <c r="K9" s="605"/>
      <c r="L9" s="604"/>
      <c r="M9" s="605"/>
      <c r="N9" s="604"/>
      <c r="O9" s="605"/>
      <c r="P9" s="604"/>
      <c r="Q9" s="604"/>
      <c r="R9" s="604"/>
    </row>
    <row r="10" spans="2:18" ht="36.75" customHeight="1" thickBot="1">
      <c r="B10" s="609"/>
      <c r="C10" s="611"/>
      <c r="D10" s="613"/>
      <c r="E10" s="613"/>
      <c r="F10" s="615"/>
      <c r="G10" s="38"/>
      <c r="H10" s="39"/>
      <c r="I10" s="605"/>
      <c r="J10" s="605"/>
      <c r="K10" s="605"/>
      <c r="L10" s="605"/>
      <c r="M10" s="605"/>
      <c r="N10" s="604"/>
      <c r="O10" s="605"/>
      <c r="P10" s="604"/>
      <c r="Q10" s="604"/>
      <c r="R10" s="604"/>
    </row>
    <row r="11" spans="2:18" s="48" customFormat="1" ht="36.75" customHeight="1" thickBot="1">
      <c r="B11" s="192"/>
      <c r="C11" s="198" t="s">
        <v>833</v>
      </c>
      <c r="D11" s="193">
        <v>109</v>
      </c>
      <c r="E11" s="193"/>
      <c r="F11" s="194"/>
      <c r="G11" s="52"/>
      <c r="H11" s="52"/>
      <c r="I11" s="53"/>
      <c r="J11" s="53"/>
      <c r="K11" s="53"/>
      <c r="L11" s="53"/>
      <c r="M11" s="53"/>
      <c r="N11" s="51"/>
      <c r="O11" s="53"/>
      <c r="P11" s="51"/>
      <c r="Q11" s="51"/>
      <c r="R11" s="51"/>
    </row>
    <row r="12" spans="2:18" s="48" customFormat="1" ht="18.75">
      <c r="B12" s="195" t="s">
        <v>78</v>
      </c>
      <c r="C12" s="54" t="s">
        <v>36</v>
      </c>
      <c r="D12" s="271">
        <v>3</v>
      </c>
      <c r="E12" s="47"/>
      <c r="F12" s="272"/>
      <c r="G12" s="49"/>
      <c r="H12" s="49"/>
      <c r="I12" s="49"/>
      <c r="J12" s="49"/>
      <c r="K12" s="49"/>
      <c r="L12" s="49"/>
      <c r="M12" s="49"/>
      <c r="N12" s="49"/>
      <c r="O12" s="49"/>
      <c r="P12" s="49"/>
      <c r="Q12" s="49"/>
      <c r="R12" s="49"/>
    </row>
    <row r="13" spans="2:18" s="48" customFormat="1" ht="18.75">
      <c r="B13" s="195" t="s">
        <v>79</v>
      </c>
      <c r="C13" s="55" t="s">
        <v>133</v>
      </c>
      <c r="D13" s="422" t="s">
        <v>835</v>
      </c>
      <c r="E13" s="47"/>
      <c r="F13" s="272"/>
      <c r="G13" s="49"/>
      <c r="H13" s="49"/>
      <c r="I13" s="49"/>
      <c r="J13" s="49"/>
      <c r="K13" s="49"/>
      <c r="L13" s="49"/>
      <c r="M13" s="49"/>
      <c r="N13" s="49"/>
      <c r="O13" s="49"/>
      <c r="P13" s="49"/>
      <c r="Q13" s="49"/>
      <c r="R13" s="49"/>
    </row>
    <row r="14" spans="2:18" s="48" customFormat="1" ht="18.75">
      <c r="B14" s="195" t="s">
        <v>80</v>
      </c>
      <c r="C14" s="55" t="s">
        <v>133</v>
      </c>
      <c r="D14" s="422" t="s">
        <v>836</v>
      </c>
      <c r="E14" s="47"/>
      <c r="F14" s="272"/>
      <c r="G14" s="49"/>
      <c r="H14" s="49"/>
      <c r="I14" s="49"/>
      <c r="J14" s="49"/>
      <c r="K14" s="49"/>
      <c r="L14" s="49"/>
      <c r="M14" s="49"/>
      <c r="N14" s="49"/>
      <c r="O14" s="49"/>
      <c r="P14" s="49"/>
      <c r="Q14" s="49"/>
      <c r="R14" s="49"/>
    </row>
    <row r="15" spans="2:18" s="48" customFormat="1" ht="18.75">
      <c r="B15" s="195" t="s">
        <v>81</v>
      </c>
      <c r="C15" s="55"/>
      <c r="D15" s="271"/>
      <c r="E15" s="47"/>
      <c r="F15" s="272"/>
      <c r="G15" s="49"/>
      <c r="H15" s="49"/>
      <c r="I15" s="49"/>
      <c r="J15" s="49"/>
      <c r="K15" s="49"/>
      <c r="L15" s="49"/>
      <c r="M15" s="49"/>
      <c r="N15" s="49"/>
      <c r="O15" s="49"/>
      <c r="P15" s="49"/>
      <c r="Q15" s="49"/>
      <c r="R15" s="49"/>
    </row>
    <row r="16" spans="2:18" s="48" customFormat="1" ht="18.75">
      <c r="B16" s="195" t="s">
        <v>82</v>
      </c>
      <c r="C16" s="55"/>
      <c r="D16" s="271"/>
      <c r="E16" s="47"/>
      <c r="F16" s="272"/>
      <c r="G16" s="49"/>
      <c r="H16" s="49"/>
      <c r="I16" s="49"/>
      <c r="J16" s="49"/>
      <c r="K16" s="49"/>
      <c r="L16" s="49"/>
      <c r="M16" s="49"/>
      <c r="N16" s="49"/>
      <c r="O16" s="49"/>
      <c r="P16" s="49"/>
      <c r="Q16" s="49"/>
      <c r="R16" s="49"/>
    </row>
    <row r="17" spans="2:18" s="48" customFormat="1" ht="13.5" customHeight="1">
      <c r="B17" s="196"/>
      <c r="C17" s="55"/>
      <c r="D17" s="271"/>
      <c r="E17" s="47"/>
      <c r="F17" s="272"/>
      <c r="G17" s="49"/>
      <c r="H17" s="49"/>
      <c r="I17" s="49"/>
      <c r="J17" s="49"/>
      <c r="K17" s="49"/>
      <c r="L17" s="49"/>
      <c r="M17" s="49"/>
      <c r="N17" s="49"/>
      <c r="O17" s="49"/>
      <c r="P17" s="49"/>
      <c r="Q17" s="49"/>
      <c r="R17" s="49"/>
    </row>
    <row r="18" spans="2:18" s="48" customFormat="1" ht="18.75">
      <c r="B18" s="195" t="s">
        <v>83</v>
      </c>
      <c r="C18" s="54" t="s">
        <v>37</v>
      </c>
      <c r="D18" s="271">
        <v>1</v>
      </c>
      <c r="E18" s="47"/>
      <c r="F18" s="272"/>
      <c r="G18" s="49"/>
      <c r="H18" s="49"/>
      <c r="I18" s="49"/>
      <c r="J18" s="49"/>
      <c r="K18" s="49"/>
      <c r="L18" s="49"/>
      <c r="M18" s="49"/>
      <c r="N18" s="49"/>
      <c r="O18" s="49"/>
      <c r="P18" s="49"/>
      <c r="Q18" s="49"/>
      <c r="R18" s="49"/>
    </row>
    <row r="19" spans="2:18" s="48" customFormat="1" ht="18.75">
      <c r="B19" s="195" t="s">
        <v>84</v>
      </c>
      <c r="C19" s="46" t="s">
        <v>133</v>
      </c>
      <c r="D19" s="271" t="s">
        <v>834</v>
      </c>
      <c r="E19" s="47"/>
      <c r="F19" s="272"/>
      <c r="G19" s="49"/>
      <c r="H19" s="49"/>
      <c r="I19" s="49"/>
      <c r="J19" s="49"/>
      <c r="K19" s="49"/>
      <c r="L19" s="49"/>
      <c r="M19" s="49"/>
      <c r="N19" s="49"/>
      <c r="O19" s="49"/>
      <c r="P19" s="49"/>
      <c r="Q19" s="49"/>
      <c r="R19" s="49"/>
    </row>
    <row r="20" spans="2:18" s="48" customFormat="1" ht="18.75">
      <c r="B20" s="195" t="s">
        <v>85</v>
      </c>
      <c r="C20" s="46"/>
      <c r="D20" s="271"/>
      <c r="E20" s="47"/>
      <c r="F20" s="272"/>
      <c r="G20" s="49"/>
      <c r="H20" s="49"/>
      <c r="I20" s="49"/>
      <c r="J20" s="49"/>
      <c r="K20" s="49"/>
      <c r="L20" s="49"/>
      <c r="M20" s="49"/>
      <c r="N20" s="49"/>
      <c r="O20" s="49"/>
      <c r="P20" s="49"/>
      <c r="Q20" s="49"/>
      <c r="R20" s="49"/>
    </row>
    <row r="21" spans="2:18" s="48" customFormat="1" ht="18.75">
      <c r="B21" s="195" t="s">
        <v>86</v>
      </c>
      <c r="C21" s="46"/>
      <c r="D21" s="271"/>
      <c r="E21" s="47"/>
      <c r="F21" s="317"/>
      <c r="G21" s="49"/>
      <c r="H21" s="49"/>
      <c r="I21" s="49"/>
      <c r="J21" s="49"/>
      <c r="K21" s="49"/>
      <c r="L21" s="49"/>
      <c r="M21" s="49"/>
      <c r="N21" s="49"/>
      <c r="O21" s="49"/>
      <c r="P21" s="49"/>
      <c r="Q21" s="49"/>
      <c r="R21" s="49"/>
    </row>
    <row r="22" spans="2:18" s="37" customFormat="1" ht="36.75" customHeight="1" thickBot="1">
      <c r="B22" s="197"/>
      <c r="C22" s="198" t="s">
        <v>817</v>
      </c>
      <c r="D22" s="376">
        <v>107</v>
      </c>
      <c r="E22" s="199"/>
      <c r="F22" s="334"/>
      <c r="G22" s="56"/>
      <c r="H22" s="56"/>
      <c r="I22" s="56"/>
      <c r="J22" s="56"/>
      <c r="K22" s="56"/>
      <c r="L22" s="56"/>
      <c r="M22" s="56"/>
      <c r="N22" s="56"/>
      <c r="O22" s="56"/>
      <c r="P22" s="56"/>
      <c r="Q22" s="56"/>
      <c r="R22" s="56"/>
    </row>
    <row r="23" spans="2:18" s="48" customFormat="1" ht="18.75">
      <c r="B23" s="57"/>
      <c r="C23" s="58"/>
      <c r="D23" s="49"/>
      <c r="E23" s="49"/>
      <c r="F23" s="49"/>
      <c r="G23" s="49"/>
      <c r="H23" s="49"/>
      <c r="I23" s="49"/>
      <c r="J23" s="49"/>
      <c r="K23" s="49"/>
      <c r="L23" s="49"/>
      <c r="M23" s="49"/>
      <c r="N23" s="49"/>
      <c r="O23" s="49"/>
      <c r="P23" s="49"/>
      <c r="Q23" s="49"/>
      <c r="R23" s="49"/>
    </row>
    <row r="24" spans="2:18" s="48" customFormat="1" ht="18.75">
      <c r="F24" s="49"/>
      <c r="G24" s="49"/>
      <c r="H24" s="49"/>
      <c r="I24" s="49"/>
      <c r="J24" s="49"/>
      <c r="K24" s="49"/>
      <c r="L24" s="49"/>
      <c r="M24" s="49"/>
      <c r="N24" s="49"/>
      <c r="O24" s="49"/>
      <c r="P24" s="49"/>
      <c r="Q24" s="49"/>
      <c r="R24" s="49"/>
    </row>
    <row r="25" spans="2:18" s="48" customFormat="1" ht="18.75">
      <c r="C25" s="48" t="s">
        <v>661</v>
      </c>
      <c r="F25" s="49"/>
      <c r="G25" s="49"/>
      <c r="H25" s="49"/>
      <c r="I25" s="49"/>
      <c r="J25" s="49"/>
      <c r="K25" s="49"/>
      <c r="L25" s="49"/>
      <c r="M25" s="49"/>
      <c r="N25" s="49"/>
      <c r="O25" s="49"/>
      <c r="P25" s="49"/>
      <c r="Q25" s="49"/>
      <c r="R25" s="49"/>
    </row>
    <row r="26" spans="2:18" s="48" customFormat="1" ht="18.75">
      <c r="C26" s="48" t="s">
        <v>662</v>
      </c>
      <c r="F26" s="49"/>
      <c r="G26" s="49"/>
      <c r="H26" s="49"/>
      <c r="I26" s="49"/>
      <c r="J26" s="49"/>
      <c r="K26" s="49"/>
      <c r="L26" s="49"/>
      <c r="M26" s="49"/>
      <c r="N26" s="49"/>
      <c r="O26" s="49"/>
      <c r="P26" s="49"/>
      <c r="Q26" s="49"/>
      <c r="R26" s="49"/>
    </row>
    <row r="27" spans="2:18" s="48" customFormat="1" ht="18.75">
      <c r="F27" s="49"/>
      <c r="G27" s="49"/>
      <c r="H27" s="49"/>
      <c r="I27" s="49"/>
      <c r="J27" s="49"/>
      <c r="K27" s="49"/>
      <c r="L27" s="49"/>
      <c r="M27" s="49"/>
      <c r="N27" s="49"/>
      <c r="O27" s="49"/>
      <c r="P27" s="49"/>
      <c r="Q27" s="49"/>
      <c r="R27" s="49"/>
    </row>
    <row r="28" spans="2:18" s="48" customFormat="1" ht="18.75" customHeight="1">
      <c r="F28" s="49"/>
      <c r="G28" s="49"/>
      <c r="H28" s="49"/>
      <c r="I28" s="49"/>
      <c r="J28" s="49"/>
      <c r="K28" s="49"/>
      <c r="L28" s="49"/>
      <c r="M28" s="49"/>
      <c r="N28" s="49"/>
      <c r="O28" s="49"/>
      <c r="P28" s="49"/>
      <c r="Q28" s="49"/>
      <c r="R28" s="49"/>
    </row>
    <row r="29" spans="2:18" s="48" customFormat="1" ht="18.75">
      <c r="B29" s="48" t="s">
        <v>204</v>
      </c>
      <c r="C29" s="257" t="s">
        <v>831</v>
      </c>
      <c r="E29" s="607" t="s">
        <v>658</v>
      </c>
      <c r="F29" s="607"/>
      <c r="G29" s="607"/>
      <c r="H29" s="49"/>
      <c r="I29" s="49"/>
      <c r="J29" s="49"/>
      <c r="K29" s="49"/>
      <c r="L29" s="49"/>
      <c r="M29" s="49"/>
      <c r="N29" s="49"/>
      <c r="O29" s="49"/>
      <c r="P29" s="49"/>
      <c r="Q29" s="49"/>
      <c r="R29" s="49"/>
    </row>
    <row r="30" spans="2:18" ht="18.75">
      <c r="D30" s="50" t="s">
        <v>73</v>
      </c>
      <c r="I30" s="4"/>
      <c r="J30" s="4"/>
      <c r="K30" s="4"/>
      <c r="L30" s="4"/>
      <c r="M30" s="4"/>
      <c r="N30" s="4"/>
      <c r="O30" s="4"/>
      <c r="P30" s="4"/>
      <c r="Q30" s="4"/>
      <c r="R30" s="4"/>
    </row>
  </sheetData>
  <sheetProtection password="8E68" sheet="1" objects="1" scenarios="1"/>
  <mergeCells count="17">
    <mergeCell ref="B7:F7"/>
    <mergeCell ref="E29:G29"/>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1"/>
  <sheetViews>
    <sheetView topLeftCell="B4" zoomScale="75" zoomScaleNormal="75" workbookViewId="0">
      <selection activeCell="S27" sqref="S27"/>
    </sheetView>
  </sheetViews>
  <sheetFormatPr defaultColWidth="9.140625"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763</v>
      </c>
      <c r="Q2" s="15" t="s">
        <v>644</v>
      </c>
    </row>
    <row r="3" spans="2:18">
      <c r="B3" s="1" t="s">
        <v>764</v>
      </c>
    </row>
    <row r="4" spans="2:18">
      <c r="E4" s="7"/>
    </row>
    <row r="5" spans="2:18" ht="20.25">
      <c r="B5" s="617" t="s">
        <v>67</v>
      </c>
      <c r="C5" s="617"/>
      <c r="D5" s="617"/>
      <c r="E5" s="617"/>
      <c r="F5" s="617"/>
      <c r="G5" s="617"/>
      <c r="H5" s="617"/>
      <c r="I5" s="617"/>
      <c r="J5" s="617"/>
      <c r="K5" s="617"/>
      <c r="L5" s="617"/>
      <c r="M5" s="617"/>
      <c r="N5" s="617"/>
      <c r="O5" s="617"/>
      <c r="P5" s="617"/>
      <c r="Q5" s="617"/>
    </row>
    <row r="6" spans="2:18">
      <c r="E6" s="8"/>
      <c r="F6" s="8"/>
      <c r="G6" s="8"/>
      <c r="H6" s="8"/>
      <c r="I6" s="8"/>
      <c r="J6" s="8"/>
      <c r="K6" s="8"/>
      <c r="L6" s="8"/>
    </row>
    <row r="7" spans="2:18">
      <c r="C7" s="622"/>
      <c r="D7" s="622"/>
      <c r="E7" s="622"/>
      <c r="F7" s="622"/>
      <c r="G7" s="622"/>
      <c r="H7" s="622"/>
      <c r="I7" s="622"/>
      <c r="J7" s="622"/>
      <c r="K7" s="622"/>
      <c r="L7" s="622"/>
      <c r="M7" s="622"/>
      <c r="N7" s="622"/>
      <c r="O7" s="622"/>
      <c r="P7" s="622"/>
      <c r="Q7" s="622"/>
      <c r="R7" s="622"/>
    </row>
    <row r="8" spans="2:18">
      <c r="C8" s="623"/>
      <c r="D8" s="623"/>
      <c r="E8" s="623"/>
      <c r="F8" s="623"/>
      <c r="G8" s="623"/>
      <c r="H8" s="623"/>
      <c r="I8" s="623"/>
      <c r="J8" s="623"/>
      <c r="K8" s="623"/>
      <c r="L8" s="623"/>
      <c r="M8" s="623"/>
      <c r="N8" s="623"/>
      <c r="O8" s="623"/>
      <c r="P8" s="623"/>
      <c r="Q8" s="623"/>
      <c r="R8" s="623"/>
    </row>
    <row r="9" spans="2:18" ht="16.5" thickBot="1">
      <c r="E9" s="8"/>
    </row>
    <row r="10" spans="2:18">
      <c r="B10" s="618" t="s">
        <v>7</v>
      </c>
      <c r="C10" s="624" t="s">
        <v>5</v>
      </c>
      <c r="D10" s="621" t="s">
        <v>68</v>
      </c>
      <c r="E10" s="624" t="s">
        <v>22</v>
      </c>
      <c r="F10" s="624"/>
      <c r="G10" s="624"/>
      <c r="H10" s="624"/>
      <c r="I10" s="624"/>
      <c r="J10" s="624"/>
      <c r="K10" s="624"/>
      <c r="L10" s="624"/>
      <c r="M10" s="624"/>
      <c r="N10" s="624"/>
      <c r="O10" s="624"/>
      <c r="P10" s="624"/>
      <c r="Q10" s="181" t="s">
        <v>6</v>
      </c>
      <c r="R10" s="14"/>
    </row>
    <row r="11" spans="2:18" ht="16.5" customHeight="1">
      <c r="B11" s="619"/>
      <c r="C11" s="625"/>
      <c r="D11" s="616"/>
      <c r="E11" s="616" t="s">
        <v>10</v>
      </c>
      <c r="F11" s="616" t="s">
        <v>11</v>
      </c>
      <c r="G11" s="616" t="s">
        <v>12</v>
      </c>
      <c r="H11" s="616" t="s">
        <v>13</v>
      </c>
      <c r="I11" s="616" t="s">
        <v>14</v>
      </c>
      <c r="J11" s="616" t="s">
        <v>15</v>
      </c>
      <c r="K11" s="616" t="s">
        <v>16</v>
      </c>
      <c r="L11" s="616" t="s">
        <v>17</v>
      </c>
      <c r="M11" s="616" t="s">
        <v>18</v>
      </c>
      <c r="N11" s="616" t="s">
        <v>19</v>
      </c>
      <c r="O11" s="616" t="s">
        <v>20</v>
      </c>
      <c r="P11" s="616" t="s">
        <v>21</v>
      </c>
      <c r="Q11" s="182" t="s">
        <v>23</v>
      </c>
    </row>
    <row r="12" spans="2:18" ht="32.25" customHeight="1">
      <c r="B12" s="620"/>
      <c r="C12" s="625"/>
      <c r="D12" s="616"/>
      <c r="E12" s="616"/>
      <c r="F12" s="616"/>
      <c r="G12" s="616"/>
      <c r="H12" s="616"/>
      <c r="I12" s="616"/>
      <c r="J12" s="616"/>
      <c r="K12" s="616"/>
      <c r="L12" s="616"/>
      <c r="M12" s="616"/>
      <c r="N12" s="616"/>
      <c r="O12" s="616"/>
      <c r="P12" s="616"/>
      <c r="Q12" s="182" t="s">
        <v>69</v>
      </c>
    </row>
    <row r="13" spans="2:18">
      <c r="B13" s="111" t="s">
        <v>78</v>
      </c>
      <c r="C13" s="12"/>
      <c r="D13" s="11"/>
      <c r="E13" s="11"/>
      <c r="F13" s="11"/>
      <c r="G13" s="11"/>
      <c r="H13" s="11"/>
      <c r="I13" s="11"/>
      <c r="J13" s="11"/>
      <c r="K13" s="11"/>
      <c r="L13" s="11"/>
      <c r="M13" s="11"/>
      <c r="N13" s="11"/>
      <c r="O13" s="11"/>
      <c r="P13" s="11"/>
      <c r="Q13" s="182"/>
    </row>
    <row r="14" spans="2:18">
      <c r="B14" s="111" t="s">
        <v>79</v>
      </c>
      <c r="C14" s="13"/>
      <c r="D14" s="11"/>
      <c r="E14" s="11"/>
      <c r="F14" s="11"/>
      <c r="G14" s="11"/>
      <c r="H14" s="11"/>
      <c r="I14" s="11"/>
      <c r="J14" s="11"/>
      <c r="K14" s="11"/>
      <c r="L14" s="11"/>
      <c r="M14" s="11"/>
      <c r="N14" s="11"/>
      <c r="O14" s="11"/>
      <c r="P14" s="11"/>
      <c r="Q14" s="182"/>
    </row>
    <row r="15" spans="2:18">
      <c r="B15" s="111" t="s">
        <v>80</v>
      </c>
      <c r="C15" s="13"/>
      <c r="D15" s="11"/>
      <c r="E15" s="11"/>
      <c r="F15" s="11"/>
      <c r="G15" s="11"/>
      <c r="H15" s="11"/>
      <c r="I15" s="11"/>
      <c r="J15" s="11"/>
      <c r="K15" s="11"/>
      <c r="L15" s="11"/>
      <c r="M15" s="11"/>
      <c r="N15" s="11"/>
      <c r="O15" s="11"/>
      <c r="P15" s="11"/>
      <c r="Q15" s="182"/>
    </row>
    <row r="16" spans="2:18">
      <c r="B16" s="111" t="s">
        <v>81</v>
      </c>
      <c r="C16" s="13"/>
      <c r="D16" s="11"/>
      <c r="E16" s="11"/>
      <c r="F16" s="11"/>
      <c r="G16" s="11"/>
      <c r="H16" s="11"/>
      <c r="I16" s="11"/>
      <c r="J16" s="11"/>
      <c r="K16" s="11"/>
      <c r="L16" s="11"/>
      <c r="M16" s="11"/>
      <c r="N16" s="11"/>
      <c r="O16" s="11"/>
      <c r="P16" s="11"/>
      <c r="Q16" s="182"/>
      <c r="R16" s="17"/>
    </row>
    <row r="17" spans="2:17">
      <c r="B17" s="111" t="s">
        <v>82</v>
      </c>
      <c r="C17" s="13"/>
      <c r="D17" s="11"/>
      <c r="E17" s="11"/>
      <c r="F17" s="11"/>
      <c r="G17" s="11"/>
      <c r="H17" s="11"/>
      <c r="I17" s="11"/>
      <c r="J17" s="11"/>
      <c r="K17" s="11"/>
      <c r="L17" s="11"/>
      <c r="M17" s="11"/>
      <c r="N17" s="11"/>
      <c r="O17" s="11"/>
      <c r="P17" s="11"/>
      <c r="Q17" s="182"/>
    </row>
    <row r="18" spans="2:17">
      <c r="B18" s="111" t="s">
        <v>83</v>
      </c>
      <c r="C18" s="13"/>
      <c r="D18" s="11"/>
      <c r="E18" s="11"/>
      <c r="F18" s="11"/>
      <c r="G18" s="11"/>
      <c r="H18" s="11"/>
      <c r="I18" s="11"/>
      <c r="J18" s="11"/>
      <c r="K18" s="11"/>
      <c r="L18" s="11"/>
      <c r="M18" s="11"/>
      <c r="N18" s="11"/>
      <c r="O18" s="11"/>
      <c r="P18" s="11"/>
      <c r="Q18" s="182"/>
    </row>
    <row r="19" spans="2:17">
      <c r="B19" s="111" t="s">
        <v>84</v>
      </c>
      <c r="C19" s="12"/>
      <c r="D19" s="11"/>
      <c r="E19" s="11"/>
      <c r="F19" s="11"/>
      <c r="G19" s="11"/>
      <c r="H19" s="11"/>
      <c r="I19" s="11"/>
      <c r="J19" s="11"/>
      <c r="K19" s="11"/>
      <c r="L19" s="11"/>
      <c r="M19" s="11"/>
      <c r="N19" s="11"/>
      <c r="O19" s="11"/>
      <c r="P19" s="11"/>
      <c r="Q19" s="182"/>
    </row>
    <row r="20" spans="2:17">
      <c r="B20" s="111" t="s">
        <v>85</v>
      </c>
      <c r="C20" s="13"/>
      <c r="D20" s="11"/>
      <c r="E20" s="11"/>
      <c r="F20" s="11"/>
      <c r="G20" s="11"/>
      <c r="H20" s="11"/>
      <c r="I20" s="11"/>
      <c r="J20" s="11"/>
      <c r="K20" s="11"/>
      <c r="L20" s="11"/>
      <c r="M20" s="11"/>
      <c r="N20" s="11"/>
      <c r="O20" s="11"/>
      <c r="P20" s="11"/>
      <c r="Q20" s="182"/>
    </row>
    <row r="21" spans="2:17">
      <c r="B21" s="111" t="s">
        <v>86</v>
      </c>
      <c r="C21" s="12"/>
      <c r="D21" s="11"/>
      <c r="E21" s="11"/>
      <c r="F21" s="11"/>
      <c r="G21" s="11"/>
      <c r="H21" s="11"/>
      <c r="I21" s="11"/>
      <c r="J21" s="11"/>
      <c r="K21" s="11"/>
      <c r="L21" s="11"/>
      <c r="M21" s="11"/>
      <c r="N21" s="11"/>
      <c r="O21" s="11"/>
      <c r="P21" s="11"/>
      <c r="Q21" s="182"/>
    </row>
    <row r="22" spans="2:17">
      <c r="B22" s="111" t="s">
        <v>87</v>
      </c>
      <c r="C22" s="13"/>
      <c r="D22" s="11"/>
      <c r="E22" s="11"/>
      <c r="F22" s="11"/>
      <c r="G22" s="11"/>
      <c r="H22" s="11"/>
      <c r="I22" s="11"/>
      <c r="J22" s="11"/>
      <c r="K22" s="11"/>
      <c r="L22" s="11"/>
      <c r="M22" s="11"/>
      <c r="N22" s="11"/>
      <c r="O22" s="11"/>
      <c r="P22" s="11"/>
      <c r="Q22" s="182"/>
    </row>
    <row r="23" spans="2:17">
      <c r="B23" s="111" t="s">
        <v>88</v>
      </c>
      <c r="C23" s="13"/>
      <c r="D23" s="11"/>
      <c r="E23" s="11"/>
      <c r="F23" s="11"/>
      <c r="G23" s="11"/>
      <c r="H23" s="11"/>
      <c r="I23" s="11"/>
      <c r="J23" s="11"/>
      <c r="K23" s="11"/>
      <c r="L23" s="11"/>
      <c r="M23" s="11"/>
      <c r="N23" s="11"/>
      <c r="O23" s="11"/>
      <c r="P23" s="11"/>
      <c r="Q23" s="182"/>
    </row>
    <row r="24" spans="2:17">
      <c r="B24" s="111" t="s">
        <v>89</v>
      </c>
      <c r="C24" s="13"/>
      <c r="D24" s="11"/>
      <c r="E24" s="11"/>
      <c r="F24" s="11"/>
      <c r="G24" s="11"/>
      <c r="H24" s="11"/>
      <c r="I24" s="11"/>
      <c r="J24" s="11"/>
      <c r="K24" s="11"/>
      <c r="L24" s="11"/>
      <c r="M24" s="11"/>
      <c r="N24" s="11"/>
      <c r="O24" s="11"/>
      <c r="P24" s="11"/>
      <c r="Q24" s="182"/>
    </row>
    <row r="25" spans="2:17">
      <c r="B25" s="111" t="s">
        <v>90</v>
      </c>
      <c r="C25" s="13"/>
      <c r="D25" s="11"/>
      <c r="E25" s="11"/>
      <c r="F25" s="11"/>
      <c r="G25" s="11"/>
      <c r="H25" s="11"/>
      <c r="I25" s="11"/>
      <c r="J25" s="11"/>
      <c r="K25" s="11"/>
      <c r="L25" s="11"/>
      <c r="M25" s="11"/>
      <c r="N25" s="11"/>
      <c r="O25" s="11"/>
      <c r="P25" s="11"/>
      <c r="Q25" s="182"/>
    </row>
    <row r="26" spans="2:17">
      <c r="B26" s="111" t="s">
        <v>91</v>
      </c>
      <c r="C26" s="13"/>
      <c r="D26" s="11"/>
      <c r="E26" s="11"/>
      <c r="F26" s="11"/>
      <c r="G26" s="11"/>
      <c r="H26" s="11"/>
      <c r="I26" s="11"/>
      <c r="J26" s="11"/>
      <c r="K26" s="11"/>
      <c r="L26" s="11"/>
      <c r="M26" s="11"/>
      <c r="N26" s="11"/>
      <c r="O26" s="11"/>
      <c r="P26" s="11"/>
      <c r="Q26" s="182"/>
    </row>
    <row r="27" spans="2:17" ht="16.5" thickBot="1">
      <c r="B27" s="112" t="s">
        <v>92</v>
      </c>
      <c r="C27" s="183"/>
      <c r="D27" s="184"/>
      <c r="E27" s="184"/>
      <c r="F27" s="184"/>
      <c r="G27" s="184"/>
      <c r="H27" s="184"/>
      <c r="I27" s="184"/>
      <c r="J27" s="184"/>
      <c r="K27" s="184"/>
      <c r="L27" s="184"/>
      <c r="M27" s="184"/>
      <c r="N27" s="184"/>
      <c r="O27" s="184"/>
      <c r="P27" s="184"/>
      <c r="Q27" s="185"/>
    </row>
    <row r="28" spans="2:17" ht="24.75" customHeight="1">
      <c r="C28" s="14"/>
      <c r="D28" s="14"/>
      <c r="E28" s="14"/>
      <c r="F28" s="14"/>
      <c r="G28" s="14"/>
      <c r="H28" s="14"/>
      <c r="I28" s="14"/>
      <c r="J28" s="14"/>
      <c r="K28" s="14"/>
      <c r="L28" s="14"/>
      <c r="M28" s="14"/>
      <c r="N28" s="14"/>
      <c r="O28" s="14"/>
      <c r="P28" s="14"/>
      <c r="Q28" s="14"/>
    </row>
    <row r="30" spans="2:17">
      <c r="B30" s="333" t="s">
        <v>830</v>
      </c>
      <c r="C30" s="333"/>
      <c r="N30" s="34" t="s">
        <v>75</v>
      </c>
    </row>
    <row r="31" spans="2:17">
      <c r="H31" s="33" t="s">
        <v>73</v>
      </c>
    </row>
  </sheetData>
  <mergeCells count="19">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topLeftCell="A23" zoomScale="65" zoomScaleNormal="65" workbookViewId="0">
      <selection activeCell="F34" sqref="F34"/>
    </sheetView>
  </sheetViews>
  <sheetFormatPr defaultColWidth="9.140625" defaultRowHeight="15.75"/>
  <cols>
    <col min="1" max="1" width="19.42578125" style="20" customWidth="1"/>
    <col min="2" max="7" width="30.140625" style="20" customWidth="1"/>
    <col min="8" max="8" width="18.85546875" style="20" customWidth="1"/>
    <col min="9" max="9" width="15.5703125" style="20" customWidth="1"/>
    <col min="10" max="16384" width="9.140625" style="20"/>
  </cols>
  <sheetData>
    <row r="2" spans="2:10" ht="17.25" customHeight="1"/>
    <row r="3" spans="2:10">
      <c r="B3" s="10" t="s">
        <v>749</v>
      </c>
      <c r="C3" s="10"/>
      <c r="D3" s="10"/>
      <c r="E3" s="10"/>
      <c r="F3" s="10"/>
      <c r="G3" s="15" t="s">
        <v>643</v>
      </c>
    </row>
    <row r="4" spans="2:10">
      <c r="B4" s="10" t="s">
        <v>765</v>
      </c>
      <c r="C4" s="10"/>
      <c r="D4" s="10"/>
      <c r="E4" s="10"/>
      <c r="F4" s="10"/>
    </row>
    <row r="7" spans="2:10" ht="22.5" customHeight="1">
      <c r="B7" s="627" t="s">
        <v>622</v>
      </c>
      <c r="C7" s="627"/>
      <c r="D7" s="627"/>
      <c r="E7" s="627"/>
      <c r="F7" s="627"/>
      <c r="G7" s="627"/>
      <c r="H7" s="22"/>
      <c r="I7" s="22"/>
    </row>
    <row r="8" spans="2:10">
      <c r="G8" s="21"/>
      <c r="H8" s="21"/>
      <c r="I8" s="21"/>
    </row>
    <row r="9" spans="2:10" ht="16.5" thickBot="1">
      <c r="G9" s="97" t="s">
        <v>3</v>
      </c>
    </row>
    <row r="10" spans="2:10" s="59" customFormat="1" ht="18" customHeight="1">
      <c r="B10" s="630" t="s">
        <v>782</v>
      </c>
      <c r="C10" s="631"/>
      <c r="D10" s="631"/>
      <c r="E10" s="631"/>
      <c r="F10" s="631"/>
      <c r="G10" s="632"/>
      <c r="J10" s="60"/>
    </row>
    <row r="11" spans="2:10" s="59" customFormat="1" ht="21.75" customHeight="1">
      <c r="B11" s="633"/>
      <c r="C11" s="634"/>
      <c r="D11" s="634"/>
      <c r="E11" s="634"/>
      <c r="F11" s="634"/>
      <c r="G11" s="635"/>
    </row>
    <row r="12" spans="2:10" s="59" customFormat="1" ht="69.75" customHeight="1">
      <c r="B12" s="107" t="s">
        <v>626</v>
      </c>
      <c r="C12" s="80" t="s">
        <v>64</v>
      </c>
      <c r="D12" s="80" t="s">
        <v>623</v>
      </c>
      <c r="E12" s="80" t="s">
        <v>624</v>
      </c>
      <c r="F12" s="80" t="s">
        <v>629</v>
      </c>
      <c r="G12" s="81" t="s">
        <v>802</v>
      </c>
    </row>
    <row r="13" spans="2:10" s="59" customFormat="1" ht="17.25" customHeight="1">
      <c r="B13" s="79"/>
      <c r="C13" s="80">
        <v>1</v>
      </c>
      <c r="D13" s="80">
        <v>2</v>
      </c>
      <c r="E13" s="80">
        <v>3</v>
      </c>
      <c r="F13" s="80" t="s">
        <v>630</v>
      </c>
      <c r="G13" s="81">
        <v>5</v>
      </c>
    </row>
    <row r="14" spans="2:10" s="59" customFormat="1" ht="33" customHeight="1">
      <c r="B14" s="82" t="s">
        <v>625</v>
      </c>
      <c r="C14" s="258">
        <v>86666000</v>
      </c>
      <c r="D14" s="258">
        <v>86666000</v>
      </c>
      <c r="E14" s="379">
        <v>86666000</v>
      </c>
      <c r="F14" s="343">
        <v>0</v>
      </c>
      <c r="G14" s="380">
        <f>+E14/D14</f>
        <v>1</v>
      </c>
    </row>
    <row r="15" spans="2:10" s="59" customFormat="1" ht="33" customHeight="1">
      <c r="B15" s="83" t="s">
        <v>653</v>
      </c>
      <c r="C15" s="337"/>
      <c r="D15" s="337"/>
      <c r="E15" s="338"/>
      <c r="F15" s="337"/>
      <c r="G15" s="339"/>
    </row>
    <row r="16" spans="2:10" s="59" customFormat="1" ht="33" customHeight="1" thickBot="1">
      <c r="B16" s="84" t="s">
        <v>631</v>
      </c>
      <c r="C16" s="259"/>
      <c r="D16" s="259"/>
      <c r="E16" s="260"/>
      <c r="F16" s="259"/>
      <c r="G16" s="261"/>
    </row>
    <row r="17" spans="2:9" s="59" customFormat="1" ht="34.5" customHeight="1" thickBot="1">
      <c r="B17" s="85"/>
      <c r="C17" s="86"/>
      <c r="D17" s="87"/>
      <c r="E17" s="88"/>
      <c r="F17" s="202" t="s">
        <v>3</v>
      </c>
      <c r="G17" s="202"/>
    </row>
    <row r="18" spans="2:9" s="59" customFormat="1" ht="33" customHeight="1">
      <c r="B18" s="636" t="s">
        <v>783</v>
      </c>
      <c r="C18" s="637"/>
      <c r="D18" s="637"/>
      <c r="E18" s="637"/>
      <c r="F18" s="638"/>
      <c r="G18" s="203"/>
      <c r="H18" s="200"/>
    </row>
    <row r="19" spans="2:9" s="59" customFormat="1" ht="18.75">
      <c r="B19" s="89"/>
      <c r="C19" s="80" t="s">
        <v>806</v>
      </c>
      <c r="D19" s="80" t="s">
        <v>787</v>
      </c>
      <c r="E19" s="80" t="s">
        <v>788</v>
      </c>
      <c r="F19" s="204" t="s">
        <v>789</v>
      </c>
      <c r="G19" s="201"/>
    </row>
    <row r="20" spans="2:9" s="59" customFormat="1" ht="33" customHeight="1">
      <c r="B20" s="82" t="s">
        <v>625</v>
      </c>
      <c r="C20" s="413">
        <v>12338000</v>
      </c>
      <c r="D20" s="344">
        <v>36000000</v>
      </c>
      <c r="E20" s="344">
        <v>36000000</v>
      </c>
      <c r="F20" s="345">
        <v>36000000</v>
      </c>
      <c r="G20" s="25"/>
    </row>
    <row r="21" spans="2:9" ht="33" customHeight="1">
      <c r="B21" s="104" t="s">
        <v>653</v>
      </c>
      <c r="C21" s="279"/>
      <c r="D21" s="279"/>
      <c r="E21" s="280"/>
      <c r="F21" s="281"/>
      <c r="G21" s="25"/>
      <c r="H21" s="25"/>
    </row>
    <row r="22" spans="2:9" ht="33" customHeight="1" thickBot="1">
      <c r="B22" s="84" t="s">
        <v>631</v>
      </c>
      <c r="C22" s="282"/>
      <c r="D22" s="283"/>
      <c r="E22" s="284"/>
      <c r="F22" s="285"/>
      <c r="G22" s="25"/>
      <c r="H22" s="25"/>
    </row>
    <row r="23" spans="2:9" ht="33" customHeight="1" thickBot="1">
      <c r="G23" s="97" t="s">
        <v>3</v>
      </c>
    </row>
    <row r="24" spans="2:9" ht="33" customHeight="1">
      <c r="B24" s="636" t="s">
        <v>784</v>
      </c>
      <c r="C24" s="637"/>
      <c r="D24" s="637"/>
      <c r="E24" s="637"/>
      <c r="F24" s="637"/>
      <c r="G24" s="638"/>
    </row>
    <row r="25" spans="2:9" ht="47.25" customHeight="1">
      <c r="B25" s="82" t="s">
        <v>626</v>
      </c>
      <c r="C25" s="80" t="s">
        <v>64</v>
      </c>
      <c r="D25" s="80" t="s">
        <v>623</v>
      </c>
      <c r="E25" s="80" t="s">
        <v>624</v>
      </c>
      <c r="F25" s="80" t="s">
        <v>629</v>
      </c>
      <c r="G25" s="81" t="s">
        <v>818</v>
      </c>
    </row>
    <row r="26" spans="2:9" ht="17.25" customHeight="1">
      <c r="B26" s="628" t="s">
        <v>625</v>
      </c>
      <c r="C26" s="80">
        <v>1</v>
      </c>
      <c r="D26" s="80">
        <v>2</v>
      </c>
      <c r="E26" s="80">
        <v>3</v>
      </c>
      <c r="F26" s="80" t="s">
        <v>630</v>
      </c>
      <c r="G26" s="81">
        <v>5</v>
      </c>
    </row>
    <row r="27" spans="2:9" ht="33" customHeight="1">
      <c r="B27" s="629"/>
      <c r="C27" s="413">
        <v>12338000</v>
      </c>
      <c r="D27" s="343">
        <v>7838319.5999999996</v>
      </c>
      <c r="E27" s="343">
        <v>7838319.5999999996</v>
      </c>
      <c r="F27" s="258"/>
      <c r="G27" s="352">
        <f>+E27/OLE_LINK1</f>
        <v>0.63529904360512235</v>
      </c>
      <c r="I27" s="424"/>
    </row>
    <row r="28" spans="2:9" ht="33" customHeight="1">
      <c r="B28" s="104" t="s">
        <v>653</v>
      </c>
      <c r="C28" s="348"/>
      <c r="D28" s="340"/>
      <c r="E28" s="340"/>
      <c r="F28" s="340"/>
      <c r="G28" s="341"/>
    </row>
    <row r="29" spans="2:9" ht="33" customHeight="1" thickBot="1">
      <c r="B29" s="84" t="s">
        <v>631</v>
      </c>
      <c r="C29" s="346"/>
      <c r="D29" s="260"/>
      <c r="E29" s="260"/>
      <c r="F29" s="260"/>
      <c r="G29" s="261"/>
    </row>
    <row r="30" spans="2:9" ht="33" customHeight="1" thickBot="1">
      <c r="G30" s="97" t="s">
        <v>3</v>
      </c>
    </row>
    <row r="31" spans="2:9" ht="33" customHeight="1">
      <c r="B31" s="636" t="s">
        <v>785</v>
      </c>
      <c r="C31" s="637"/>
      <c r="D31" s="637"/>
      <c r="E31" s="637"/>
      <c r="F31" s="637"/>
      <c r="G31" s="638"/>
    </row>
    <row r="32" spans="2:9" ht="63" customHeight="1">
      <c r="B32" s="89" t="s">
        <v>626</v>
      </c>
      <c r="C32" s="80" t="s">
        <v>64</v>
      </c>
      <c r="D32" s="80" t="s">
        <v>623</v>
      </c>
      <c r="E32" s="80" t="s">
        <v>624</v>
      </c>
      <c r="F32" s="80" t="s">
        <v>629</v>
      </c>
      <c r="G32" s="81" t="s">
        <v>804</v>
      </c>
    </row>
    <row r="33" spans="2:7" ht="17.25" customHeight="1">
      <c r="B33" s="82" t="s">
        <v>626</v>
      </c>
      <c r="C33" s="80">
        <v>1</v>
      </c>
      <c r="D33" s="80">
        <v>2</v>
      </c>
      <c r="E33" s="80">
        <v>3</v>
      </c>
      <c r="F33" s="80" t="s">
        <v>630</v>
      </c>
      <c r="G33" s="81">
        <v>5</v>
      </c>
    </row>
    <row r="34" spans="2:7" ht="33" customHeight="1">
      <c r="B34" s="628" t="s">
        <v>625</v>
      </c>
      <c r="C34" s="347">
        <f>19919965.49+4000000</f>
        <v>23919965.489999998</v>
      </c>
      <c r="D34" s="347">
        <v>16105211.640000001</v>
      </c>
      <c r="E34" s="347">
        <f>+D34</f>
        <v>16105211.640000001</v>
      </c>
      <c r="F34" s="258"/>
      <c r="G34" s="352">
        <f>+E34/C34</f>
        <v>0.67329577238449445</v>
      </c>
    </row>
    <row r="35" spans="2:7" ht="33" customHeight="1">
      <c r="B35" s="629"/>
      <c r="C35" s="279"/>
      <c r="D35" s="342"/>
      <c r="E35" s="342"/>
      <c r="F35" s="340"/>
      <c r="G35" s="356"/>
    </row>
    <row r="36" spans="2:7" ht="33" customHeight="1" thickBot="1">
      <c r="B36" s="104" t="s">
        <v>653</v>
      </c>
      <c r="C36" s="388"/>
      <c r="D36" s="389"/>
      <c r="E36" s="389"/>
      <c r="F36" s="390"/>
      <c r="G36" s="261"/>
    </row>
    <row r="37" spans="2:7" ht="33" customHeight="1" thickBot="1">
      <c r="B37" s="84" t="s">
        <v>631</v>
      </c>
      <c r="C37" s="391"/>
      <c r="D37" s="392"/>
      <c r="E37" s="392"/>
      <c r="F37" s="392"/>
      <c r="G37" s="97" t="s">
        <v>3</v>
      </c>
    </row>
    <row r="38" spans="2:7" ht="33" customHeight="1">
      <c r="B38" s="636" t="s">
        <v>790</v>
      </c>
      <c r="C38" s="637"/>
      <c r="D38" s="637"/>
      <c r="E38" s="637"/>
      <c r="F38" s="637"/>
      <c r="G38" s="638"/>
    </row>
    <row r="39" spans="2:7" ht="65.25" customHeight="1">
      <c r="B39" s="89" t="s">
        <v>626</v>
      </c>
      <c r="C39" s="80" t="s">
        <v>64</v>
      </c>
      <c r="D39" s="80" t="s">
        <v>623</v>
      </c>
      <c r="E39" s="80" t="s">
        <v>624</v>
      </c>
      <c r="F39" s="80" t="s">
        <v>629</v>
      </c>
      <c r="G39" s="81" t="s">
        <v>805</v>
      </c>
    </row>
    <row r="40" spans="2:7" ht="17.25" customHeight="1">
      <c r="B40" s="82" t="s">
        <v>626</v>
      </c>
      <c r="C40" s="80">
        <v>1</v>
      </c>
      <c r="D40" s="80">
        <v>2</v>
      </c>
      <c r="E40" s="80">
        <v>3</v>
      </c>
      <c r="F40" s="80" t="s">
        <v>630</v>
      </c>
      <c r="G40" s="81">
        <v>5</v>
      </c>
    </row>
    <row r="41" spans="2:7" ht="33" customHeight="1">
      <c r="B41" s="628" t="s">
        <v>625</v>
      </c>
      <c r="C41" s="347"/>
      <c r="D41" s="347"/>
      <c r="E41" s="347"/>
      <c r="F41" s="258"/>
      <c r="G41" s="352"/>
    </row>
    <row r="42" spans="2:7" ht="33" customHeight="1">
      <c r="B42" s="629"/>
      <c r="C42" s="348"/>
      <c r="D42" s="286"/>
      <c r="E42" s="286"/>
      <c r="F42" s="286"/>
      <c r="G42" s="287"/>
    </row>
    <row r="43" spans="2:7" ht="33" customHeight="1" thickBot="1">
      <c r="B43" s="104" t="s">
        <v>653</v>
      </c>
      <c r="C43" s="346"/>
      <c r="D43" s="372"/>
      <c r="E43" s="372"/>
      <c r="F43" s="260"/>
      <c r="G43" s="261"/>
    </row>
    <row r="44" spans="2:7" ht="33" customHeight="1" thickBot="1">
      <c r="B44" s="84" t="s">
        <v>631</v>
      </c>
      <c r="G44" s="97" t="s">
        <v>3</v>
      </c>
    </row>
    <row r="45" spans="2:7" ht="33" customHeight="1">
      <c r="B45" s="636" t="s">
        <v>786</v>
      </c>
      <c r="C45" s="637"/>
      <c r="D45" s="637"/>
      <c r="E45" s="637"/>
      <c r="F45" s="637"/>
      <c r="G45" s="638"/>
    </row>
    <row r="46" spans="2:7" ht="57" customHeight="1">
      <c r="B46" s="89" t="s">
        <v>626</v>
      </c>
      <c r="C46" s="80" t="s">
        <v>64</v>
      </c>
      <c r="D46" s="80" t="s">
        <v>623</v>
      </c>
      <c r="E46" s="80" t="s">
        <v>624</v>
      </c>
      <c r="F46" s="80" t="s">
        <v>629</v>
      </c>
      <c r="G46" s="371" t="s">
        <v>803</v>
      </c>
    </row>
    <row r="47" spans="2:7" ht="17.25" customHeight="1">
      <c r="B47" s="628" t="s">
        <v>625</v>
      </c>
      <c r="C47" s="80">
        <v>1</v>
      </c>
      <c r="D47" s="80">
        <v>2</v>
      </c>
      <c r="E47" s="80">
        <v>3</v>
      </c>
      <c r="F47" s="80" t="s">
        <v>630</v>
      </c>
      <c r="G47" s="81">
        <v>5</v>
      </c>
    </row>
    <row r="48" spans="2:7" ht="33" customHeight="1">
      <c r="B48" s="629"/>
      <c r="C48" s="347"/>
      <c r="D48" s="258"/>
      <c r="E48" s="258"/>
      <c r="F48" s="258"/>
      <c r="G48" s="352"/>
    </row>
    <row r="49" spans="2:7" ht="33" customHeight="1">
      <c r="B49" s="378" t="s">
        <v>653</v>
      </c>
      <c r="C49" s="348"/>
      <c r="D49" s="288"/>
      <c r="E49" s="286"/>
      <c r="F49" s="288"/>
      <c r="G49" s="287"/>
    </row>
    <row r="50" spans="2:7" ht="33" customHeight="1" thickBot="1">
      <c r="B50" s="84" t="s">
        <v>631</v>
      </c>
      <c r="C50" s="346"/>
      <c r="D50" s="259"/>
      <c r="E50" s="259"/>
      <c r="F50" s="366"/>
      <c r="G50" s="261"/>
    </row>
    <row r="51" spans="2:7" ht="33" customHeight="1">
      <c r="B51" s="106"/>
      <c r="C51" s="25"/>
      <c r="D51" s="25"/>
      <c r="E51" s="25"/>
      <c r="F51" s="25"/>
      <c r="G51" s="25"/>
    </row>
    <row r="52" spans="2:7" ht="18.75" customHeight="1">
      <c r="B52" s="639" t="s">
        <v>654</v>
      </c>
      <c r="C52" s="639"/>
      <c r="D52" s="639"/>
      <c r="E52" s="639"/>
      <c r="F52" s="639"/>
      <c r="G52" s="639"/>
    </row>
    <row r="53" spans="2:7" ht="18.75" customHeight="1">
      <c r="B53" s="78"/>
    </row>
    <row r="54" spans="2:7">
      <c r="B54" s="20" t="s">
        <v>829</v>
      </c>
      <c r="F54" s="78" t="s">
        <v>672</v>
      </c>
      <c r="G54" s="78"/>
    </row>
    <row r="55" spans="2:7">
      <c r="B55" s="626" t="s">
        <v>627</v>
      </c>
      <c r="C55" s="626"/>
      <c r="D55" s="626"/>
      <c r="E55" s="626"/>
      <c r="F55" s="626"/>
      <c r="G55" s="626"/>
    </row>
  </sheetData>
  <sheetProtection password="8E68" sheet="1" objects="1" scenarios="1"/>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rintOptions horizontalCentered="1"/>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zoomScale="75" zoomScaleNormal="75" zoomScaleSheetLayoutView="75" workbookViewId="0">
      <selection activeCell="L4" sqref="L4"/>
    </sheetView>
  </sheetViews>
  <sheetFormatPr defaultColWidth="9.140625" defaultRowHeight="15.7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5" customFormat="1" ht="27.75" customHeight="1"/>
    <row r="2" spans="2:18">
      <c r="B2" s="1" t="s">
        <v>749</v>
      </c>
      <c r="H2" s="15"/>
      <c r="I2" s="15" t="s">
        <v>642</v>
      </c>
      <c r="N2" s="640"/>
      <c r="O2" s="640"/>
    </row>
    <row r="3" spans="2:18">
      <c r="B3" s="1" t="s">
        <v>764</v>
      </c>
      <c r="N3" s="1"/>
      <c r="O3" s="19"/>
    </row>
    <row r="4" spans="2:18">
      <c r="C4" s="27"/>
      <c r="D4" s="27"/>
      <c r="E4" s="27"/>
      <c r="F4" s="27"/>
      <c r="G4" s="27"/>
      <c r="H4" s="27"/>
      <c r="I4" s="27"/>
      <c r="J4" s="27"/>
      <c r="K4" s="27"/>
      <c r="L4" s="27"/>
      <c r="M4" s="27"/>
      <c r="N4" s="27"/>
      <c r="O4" s="27"/>
    </row>
    <row r="5" spans="2:18" ht="20.25">
      <c r="B5" s="647" t="s">
        <v>70</v>
      </c>
      <c r="C5" s="647"/>
      <c r="D5" s="647"/>
      <c r="E5" s="647"/>
      <c r="F5" s="647"/>
      <c r="G5" s="647"/>
      <c r="H5" s="647"/>
      <c r="I5" s="647"/>
      <c r="J5" s="27"/>
      <c r="K5" s="27"/>
      <c r="L5" s="27"/>
      <c r="M5" s="27"/>
      <c r="N5" s="27"/>
      <c r="O5" s="27"/>
    </row>
    <row r="6" spans="2:18">
      <c r="C6" s="16"/>
      <c r="D6" s="16"/>
      <c r="E6" s="16"/>
      <c r="F6" s="16"/>
      <c r="G6" s="16"/>
      <c r="H6" s="16"/>
      <c r="I6" s="16"/>
      <c r="J6" s="16"/>
      <c r="K6" s="16"/>
      <c r="L6" s="16"/>
      <c r="M6" s="16"/>
      <c r="N6" s="16"/>
      <c r="O6" s="16"/>
    </row>
    <row r="7" spans="2:18" ht="16.5" thickBot="1">
      <c r="C7" s="28"/>
      <c r="D7" s="28"/>
      <c r="E7" s="28"/>
      <c r="G7" s="28"/>
      <c r="H7" s="28"/>
      <c r="I7" s="75" t="s">
        <v>3</v>
      </c>
      <c r="K7" s="28"/>
      <c r="L7" s="28"/>
      <c r="M7" s="28"/>
      <c r="N7" s="28"/>
      <c r="O7" s="28"/>
      <c r="P7" s="28"/>
    </row>
    <row r="8" spans="2:18" s="32" customFormat="1" ht="32.25" customHeight="1">
      <c r="B8" s="608" t="s">
        <v>8</v>
      </c>
      <c r="C8" s="654" t="s">
        <v>9</v>
      </c>
      <c r="D8" s="641" t="s">
        <v>775</v>
      </c>
      <c r="E8" s="641" t="s">
        <v>773</v>
      </c>
      <c r="F8" s="641" t="s">
        <v>777</v>
      </c>
      <c r="G8" s="643" t="s">
        <v>819</v>
      </c>
      <c r="H8" s="644"/>
      <c r="I8" s="645" t="s">
        <v>820</v>
      </c>
      <c r="J8" s="29"/>
      <c r="K8" s="29"/>
      <c r="L8" s="29"/>
      <c r="M8" s="29"/>
      <c r="N8" s="29"/>
      <c r="O8" s="30"/>
      <c r="P8" s="31"/>
      <c r="Q8" s="31"/>
      <c r="R8" s="31"/>
    </row>
    <row r="9" spans="2:18" s="32" customFormat="1" ht="37.5" customHeight="1" thickBot="1">
      <c r="B9" s="609"/>
      <c r="C9" s="655"/>
      <c r="D9" s="642"/>
      <c r="E9" s="642"/>
      <c r="F9" s="642"/>
      <c r="G9" s="360" t="s">
        <v>776</v>
      </c>
      <c r="H9" s="108" t="s">
        <v>65</v>
      </c>
      <c r="I9" s="646"/>
      <c r="J9" s="31"/>
      <c r="K9" s="31"/>
      <c r="L9" s="31"/>
      <c r="M9" s="31"/>
      <c r="N9" s="31"/>
      <c r="O9" s="31"/>
      <c r="P9" s="31"/>
      <c r="Q9" s="31"/>
      <c r="R9" s="31"/>
    </row>
    <row r="10" spans="2:18" s="9" customFormat="1" ht="24" customHeight="1">
      <c r="B10" s="109" t="s">
        <v>78</v>
      </c>
      <c r="C10" s="110" t="s">
        <v>62</v>
      </c>
      <c r="D10" s="262"/>
      <c r="E10" s="263"/>
      <c r="F10" s="315"/>
      <c r="G10" s="315"/>
      <c r="H10" s="263"/>
      <c r="I10" s="264"/>
      <c r="J10" s="5"/>
      <c r="K10" s="5"/>
      <c r="L10" s="5"/>
      <c r="M10" s="5"/>
      <c r="N10" s="5"/>
      <c r="O10" s="5"/>
      <c r="P10" s="5"/>
      <c r="Q10" s="5"/>
      <c r="R10" s="5"/>
    </row>
    <row r="11" spans="2:18" s="9" customFormat="1" ht="24" customHeight="1">
      <c r="B11" s="111" t="s">
        <v>79</v>
      </c>
      <c r="C11" s="74" t="s">
        <v>63</v>
      </c>
      <c r="D11" s="265"/>
      <c r="E11" s="266"/>
      <c r="F11" s="316"/>
      <c r="G11" s="316"/>
      <c r="H11" s="266"/>
      <c r="I11" s="267"/>
      <c r="J11" s="5"/>
      <c r="K11" s="5"/>
      <c r="L11" s="5"/>
      <c r="M11" s="5"/>
      <c r="N11" s="5"/>
      <c r="O11" s="5"/>
      <c r="P11" s="5"/>
      <c r="Q11" s="5"/>
      <c r="R11" s="5"/>
    </row>
    <row r="12" spans="2:18" s="9" customFormat="1" ht="24" customHeight="1">
      <c r="B12" s="111" t="s">
        <v>80</v>
      </c>
      <c r="C12" s="74" t="s">
        <v>58</v>
      </c>
      <c r="D12" s="265"/>
      <c r="E12" s="266"/>
      <c r="F12" s="316"/>
      <c r="G12" s="316"/>
      <c r="H12" s="266"/>
      <c r="I12" s="267"/>
      <c r="J12" s="5"/>
      <c r="K12" s="5"/>
      <c r="L12" s="5"/>
      <c r="M12" s="5"/>
      <c r="N12" s="5"/>
      <c r="O12" s="5"/>
      <c r="P12" s="5"/>
      <c r="Q12" s="5"/>
      <c r="R12" s="5"/>
    </row>
    <row r="13" spans="2:18" s="9" customFormat="1" ht="24" customHeight="1">
      <c r="B13" s="111" t="s">
        <v>81</v>
      </c>
      <c r="C13" s="74" t="s">
        <v>59</v>
      </c>
      <c r="D13" s="265"/>
      <c r="E13" s="266"/>
      <c r="F13" s="316"/>
      <c r="G13" s="316"/>
      <c r="H13" s="266"/>
      <c r="I13" s="267"/>
      <c r="J13" s="5"/>
      <c r="K13" s="5"/>
      <c r="L13" s="5"/>
      <c r="M13" s="5"/>
      <c r="N13" s="5"/>
      <c r="O13" s="5"/>
      <c r="P13" s="5"/>
      <c r="Q13" s="5"/>
      <c r="R13" s="5"/>
    </row>
    <row r="14" spans="2:18" s="9" customFormat="1" ht="24" customHeight="1">
      <c r="B14" s="111" t="s">
        <v>82</v>
      </c>
      <c r="C14" s="74" t="s">
        <v>60</v>
      </c>
      <c r="D14" s="377">
        <v>1000000</v>
      </c>
      <c r="E14" s="377">
        <v>1958448</v>
      </c>
      <c r="F14" s="377">
        <v>1000000</v>
      </c>
      <c r="G14" s="377">
        <v>520000</v>
      </c>
      <c r="H14" s="256">
        <v>303441</v>
      </c>
      <c r="I14" s="349">
        <f>+H14/G14</f>
        <v>0.5835403846153846</v>
      </c>
      <c r="J14" s="423"/>
      <c r="K14" s="5"/>
      <c r="L14" s="5"/>
      <c r="M14" s="5"/>
      <c r="N14" s="5"/>
      <c r="O14" s="5"/>
      <c r="P14" s="5"/>
      <c r="Q14" s="5"/>
      <c r="R14" s="5"/>
    </row>
    <row r="15" spans="2:18" s="9" customFormat="1" ht="24" customHeight="1">
      <c r="B15" s="111" t="s">
        <v>83</v>
      </c>
      <c r="C15" s="74" t="s">
        <v>61</v>
      </c>
      <c r="D15" s="377">
        <v>1000000</v>
      </c>
      <c r="E15" s="377">
        <v>1131364</v>
      </c>
      <c r="F15" s="377">
        <v>1000000</v>
      </c>
      <c r="G15" s="377">
        <v>400000</v>
      </c>
      <c r="H15" s="256">
        <v>0</v>
      </c>
      <c r="I15" s="349">
        <f>+H15/G15</f>
        <v>0</v>
      </c>
      <c r="J15" s="5"/>
      <c r="K15" s="5"/>
      <c r="L15" s="5"/>
      <c r="M15" s="5"/>
      <c r="N15" s="5"/>
      <c r="O15" s="5"/>
      <c r="P15" s="5"/>
      <c r="Q15" s="5"/>
      <c r="R15" s="5"/>
    </row>
    <row r="16" spans="2:18" s="9" customFormat="1" ht="24" customHeight="1" thickBot="1">
      <c r="B16" s="112" t="s">
        <v>84</v>
      </c>
      <c r="C16" s="113" t="s">
        <v>71</v>
      </c>
      <c r="D16" s="268"/>
      <c r="E16" s="269"/>
      <c r="F16" s="269"/>
      <c r="G16" s="269"/>
      <c r="H16" s="269"/>
      <c r="I16" s="270"/>
      <c r="J16" s="5"/>
      <c r="K16" s="5"/>
      <c r="L16" s="5"/>
      <c r="M16" s="5"/>
      <c r="N16" s="5"/>
      <c r="O16" s="5"/>
      <c r="P16" s="5"/>
      <c r="Q16" s="5"/>
      <c r="R16" s="5"/>
    </row>
    <row r="17" spans="2:11" ht="16.5" thickBot="1">
      <c r="B17" s="114"/>
      <c r="C17" s="114"/>
      <c r="D17" s="114"/>
      <c r="E17" s="114"/>
      <c r="F17" s="122"/>
    </row>
    <row r="18" spans="2:11" ht="20.25" customHeight="1">
      <c r="B18" s="648" t="s">
        <v>618</v>
      </c>
      <c r="C18" s="651" t="s">
        <v>62</v>
      </c>
      <c r="D18" s="651"/>
      <c r="E18" s="652"/>
      <c r="F18" s="653" t="s">
        <v>63</v>
      </c>
      <c r="G18" s="651"/>
      <c r="H18" s="652"/>
      <c r="I18" s="653" t="s">
        <v>58</v>
      </c>
      <c r="J18" s="651"/>
      <c r="K18" s="652"/>
    </row>
    <row r="19" spans="2:11">
      <c r="B19" s="649"/>
      <c r="C19" s="67">
        <v>1</v>
      </c>
      <c r="D19" s="67">
        <v>2</v>
      </c>
      <c r="E19" s="115">
        <v>3</v>
      </c>
      <c r="F19" s="123">
        <v>4</v>
      </c>
      <c r="G19" s="67">
        <v>5</v>
      </c>
      <c r="H19" s="115">
        <v>6</v>
      </c>
      <c r="I19" s="123">
        <v>7</v>
      </c>
      <c r="J19" s="67">
        <v>8</v>
      </c>
      <c r="K19" s="115">
        <v>9</v>
      </c>
    </row>
    <row r="20" spans="2:11">
      <c r="B20" s="650"/>
      <c r="C20" s="68" t="s">
        <v>619</v>
      </c>
      <c r="D20" s="68" t="s">
        <v>620</v>
      </c>
      <c r="E20" s="116" t="s">
        <v>621</v>
      </c>
      <c r="F20" s="124" t="s">
        <v>619</v>
      </c>
      <c r="G20" s="68" t="s">
        <v>620</v>
      </c>
      <c r="H20" s="116" t="s">
        <v>621</v>
      </c>
      <c r="I20" s="124" t="s">
        <v>619</v>
      </c>
      <c r="J20" s="68" t="s">
        <v>620</v>
      </c>
      <c r="K20" s="116" t="s">
        <v>621</v>
      </c>
    </row>
    <row r="21" spans="2:11">
      <c r="B21" s="117">
        <v>1</v>
      </c>
      <c r="C21" s="69"/>
      <c r="D21" s="69"/>
      <c r="E21" s="118"/>
      <c r="F21" s="125"/>
      <c r="G21" s="69"/>
      <c r="H21" s="118"/>
      <c r="I21" s="125"/>
      <c r="J21" s="69"/>
      <c r="K21" s="118"/>
    </row>
    <row r="22" spans="2:11">
      <c r="B22" s="117">
        <v>2</v>
      </c>
      <c r="C22" s="69"/>
      <c r="D22" s="69"/>
      <c r="E22" s="118"/>
      <c r="F22" s="125"/>
      <c r="G22" s="69"/>
      <c r="H22" s="118"/>
      <c r="I22" s="125"/>
      <c r="J22" s="69"/>
      <c r="K22" s="118"/>
    </row>
    <row r="23" spans="2:11">
      <c r="B23" s="117">
        <v>3</v>
      </c>
      <c r="C23" s="69"/>
      <c r="D23" s="69"/>
      <c r="E23" s="118"/>
      <c r="F23" s="125"/>
      <c r="G23" s="69"/>
      <c r="H23" s="118"/>
      <c r="I23" s="125"/>
      <c r="J23" s="69"/>
      <c r="K23" s="118"/>
    </row>
    <row r="24" spans="2:11">
      <c r="B24" s="117">
        <v>4</v>
      </c>
      <c r="C24" s="69"/>
      <c r="D24" s="69"/>
      <c r="E24" s="118"/>
      <c r="F24" s="125"/>
      <c r="G24" s="69"/>
      <c r="H24" s="118"/>
      <c r="I24" s="125"/>
      <c r="J24" s="69"/>
      <c r="K24" s="118"/>
    </row>
    <row r="25" spans="2:11">
      <c r="B25" s="117">
        <v>5</v>
      </c>
      <c r="C25" s="69"/>
      <c r="D25" s="69"/>
      <c r="E25" s="118"/>
      <c r="F25" s="125"/>
      <c r="G25" s="69"/>
      <c r="H25" s="118"/>
      <c r="I25" s="125"/>
      <c r="J25" s="69"/>
      <c r="K25" s="118"/>
    </row>
    <row r="26" spans="2:11">
      <c r="B26" s="117">
        <v>6</v>
      </c>
      <c r="C26" s="69"/>
      <c r="D26" s="69"/>
      <c r="E26" s="118"/>
      <c r="F26" s="125"/>
      <c r="G26" s="69"/>
      <c r="H26" s="118"/>
      <c r="I26" s="125"/>
      <c r="J26" s="69"/>
      <c r="K26" s="118"/>
    </row>
    <row r="27" spans="2:11">
      <c r="B27" s="117">
        <v>7</v>
      </c>
      <c r="C27" s="69"/>
      <c r="D27" s="69"/>
      <c r="E27" s="118"/>
      <c r="F27" s="125"/>
      <c r="G27" s="69"/>
      <c r="H27" s="118"/>
      <c r="I27" s="125"/>
      <c r="J27" s="69"/>
      <c r="K27" s="118"/>
    </row>
    <row r="28" spans="2:11">
      <c r="B28" s="117">
        <v>8</v>
      </c>
      <c r="C28" s="69"/>
      <c r="D28" s="69"/>
      <c r="E28" s="118"/>
      <c r="F28" s="125"/>
      <c r="G28" s="69"/>
      <c r="H28" s="118"/>
      <c r="I28" s="125"/>
      <c r="J28" s="69"/>
      <c r="K28" s="118"/>
    </row>
    <row r="29" spans="2:11">
      <c r="B29" s="117">
        <v>9</v>
      </c>
      <c r="C29" s="69"/>
      <c r="D29" s="69"/>
      <c r="E29" s="118"/>
      <c r="F29" s="125"/>
      <c r="G29" s="69"/>
      <c r="H29" s="118"/>
      <c r="I29" s="125"/>
      <c r="J29" s="69"/>
      <c r="K29" s="118"/>
    </row>
    <row r="30" spans="2:11" ht="16.5" thickBot="1">
      <c r="B30" s="119">
        <v>10</v>
      </c>
      <c r="C30" s="120"/>
      <c r="D30" s="120"/>
      <c r="E30" s="121"/>
      <c r="F30" s="126"/>
      <c r="G30" s="120"/>
      <c r="H30" s="121"/>
      <c r="I30" s="126"/>
      <c r="J30" s="120"/>
      <c r="K30" s="121"/>
    </row>
    <row r="32" spans="2:11">
      <c r="B32" s="20" t="s">
        <v>762</v>
      </c>
      <c r="C32" s="319" t="s">
        <v>825</v>
      </c>
      <c r="D32" s="20"/>
      <c r="E32" s="20"/>
      <c r="F32" s="73" t="s">
        <v>627</v>
      </c>
      <c r="G32" s="20"/>
      <c r="H32" s="20" t="s">
        <v>628</v>
      </c>
      <c r="I32" s="20"/>
    </row>
    <row r="33" spans="2:7">
      <c r="B33" s="20"/>
      <c r="C33" s="20"/>
      <c r="D33" s="20"/>
      <c r="E33" s="20"/>
      <c r="G33" s="20"/>
    </row>
    <row r="34" spans="2:7">
      <c r="B34" s="20"/>
      <c r="C34" s="20"/>
      <c r="E34" s="20"/>
    </row>
  </sheetData>
  <sheetProtection password="8E68" sheet="1" objects="1" scenarios="1"/>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0"/>
  <sheetViews>
    <sheetView workbookViewId="0">
      <selection activeCell="B20" sqref="B20"/>
    </sheetView>
  </sheetViews>
  <sheetFormatPr defaultColWidth="9.140625" defaultRowHeight="15.75"/>
  <cols>
    <col min="1" max="1" width="5.42578125" style="20" customWidth="1"/>
    <col min="2" max="2" width="18" style="20" bestFit="1" customWidth="1"/>
    <col min="3" max="3" width="18" style="20" customWidth="1"/>
    <col min="4" max="4" width="17.42578125" style="20" customWidth="1"/>
    <col min="5" max="5" width="17.5703125" style="20" bestFit="1" customWidth="1"/>
    <col min="6" max="6" width="19.42578125" style="20" customWidth="1"/>
    <col min="7" max="7" width="15.85546875" style="20" customWidth="1"/>
    <col min="8" max="8" width="17.85546875" style="20" customWidth="1"/>
    <col min="9" max="9" width="22.140625" style="20" customWidth="1"/>
    <col min="10" max="10" width="15.42578125" style="20" bestFit="1" customWidth="1"/>
    <col min="11" max="11" width="18.42578125" style="20" customWidth="1"/>
    <col min="12" max="16384" width="9.140625" style="20"/>
  </cols>
  <sheetData>
    <row r="2" spans="1:11">
      <c r="B2" s="1" t="s">
        <v>766</v>
      </c>
      <c r="C2" s="1"/>
      <c r="D2" s="43"/>
      <c r="E2" s="43"/>
      <c r="F2" s="26"/>
      <c r="G2" s="26"/>
      <c r="H2" s="26"/>
      <c r="J2" s="15" t="s">
        <v>638</v>
      </c>
    </row>
    <row r="3" spans="1:11">
      <c r="B3" s="1" t="s">
        <v>764</v>
      </c>
      <c r="C3" s="1"/>
      <c r="D3" s="43"/>
      <c r="E3" s="43"/>
      <c r="F3" s="26"/>
      <c r="G3" s="26"/>
      <c r="H3" s="26"/>
      <c r="J3" s="15"/>
      <c r="K3" s="15"/>
    </row>
    <row r="6" spans="1:11" ht="20.25">
      <c r="B6" s="656" t="s">
        <v>725</v>
      </c>
      <c r="C6" s="656"/>
      <c r="D6" s="656"/>
      <c r="E6" s="656"/>
      <c r="F6" s="656"/>
      <c r="G6" s="656"/>
      <c r="H6" s="656"/>
      <c r="I6" s="656"/>
      <c r="J6" s="21"/>
    </row>
    <row r="7" spans="1:11" ht="0.75" customHeight="1" thickBot="1">
      <c r="B7" s="10"/>
      <c r="C7" s="10"/>
      <c r="D7" s="10"/>
      <c r="E7" s="10"/>
      <c r="F7" s="10"/>
      <c r="G7" s="10"/>
      <c r="H7" s="10"/>
      <c r="I7" s="10"/>
      <c r="J7" s="15" t="s">
        <v>291</v>
      </c>
    </row>
    <row r="8" spans="1:11" s="77" customFormat="1" ht="91.5" customHeight="1" thickBot="1">
      <c r="A8" s="129"/>
      <c r="B8" s="132" t="s">
        <v>634</v>
      </c>
      <c r="C8" s="133" t="s">
        <v>674</v>
      </c>
      <c r="D8" s="133" t="s">
        <v>636</v>
      </c>
      <c r="E8" s="133" t="s">
        <v>633</v>
      </c>
      <c r="F8" s="133" t="s">
        <v>637</v>
      </c>
      <c r="G8" s="133" t="s">
        <v>635</v>
      </c>
      <c r="H8" s="133" t="s">
        <v>732</v>
      </c>
      <c r="I8" s="133" t="s">
        <v>733</v>
      </c>
      <c r="J8" s="135" t="s">
        <v>731</v>
      </c>
    </row>
    <row r="9" spans="1:11" s="77" customFormat="1" ht="16.5" thickBot="1">
      <c r="A9" s="129"/>
      <c r="B9" s="132">
        <v>1</v>
      </c>
      <c r="C9" s="134">
        <v>2</v>
      </c>
      <c r="D9" s="133">
        <v>3</v>
      </c>
      <c r="E9" s="133">
        <v>4</v>
      </c>
      <c r="F9" s="134">
        <v>5</v>
      </c>
      <c r="G9" s="133">
        <v>6</v>
      </c>
      <c r="H9" s="133">
        <v>7</v>
      </c>
      <c r="I9" s="134">
        <v>8</v>
      </c>
      <c r="J9" s="135" t="s">
        <v>730</v>
      </c>
    </row>
    <row r="10" spans="1:11" s="77" customFormat="1">
      <c r="A10" s="129"/>
      <c r="B10" s="335">
        <v>2017</v>
      </c>
      <c r="C10" s="336">
        <v>144628000</v>
      </c>
      <c r="D10" s="140" t="s">
        <v>726</v>
      </c>
      <c r="E10" s="98"/>
      <c r="F10" s="131"/>
      <c r="G10" s="98"/>
      <c r="H10" s="98"/>
      <c r="I10" s="131"/>
      <c r="J10" s="139"/>
    </row>
    <row r="11" spans="1:11">
      <c r="A11" s="130"/>
      <c r="B11" s="128">
        <v>2018</v>
      </c>
      <c r="C11" s="76"/>
      <c r="D11" s="76" t="s">
        <v>673</v>
      </c>
      <c r="E11" s="23"/>
      <c r="F11" s="23"/>
      <c r="G11" s="23"/>
      <c r="H11" s="23"/>
      <c r="I11" s="23"/>
      <c r="J11" s="72"/>
    </row>
    <row r="12" spans="1:11">
      <c r="A12" s="130"/>
      <c r="B12" s="128">
        <v>2019</v>
      </c>
      <c r="C12" s="76"/>
      <c r="D12" s="76" t="s">
        <v>673</v>
      </c>
      <c r="E12" s="206"/>
      <c r="F12" s="206"/>
      <c r="G12" s="206"/>
      <c r="H12" s="206"/>
      <c r="I12" s="206"/>
      <c r="J12" s="105"/>
    </row>
    <row r="13" spans="1:11" ht="16.5" thickBot="1">
      <c r="A13" s="130"/>
      <c r="B13" s="136" t="s">
        <v>673</v>
      </c>
      <c r="C13" s="137"/>
      <c r="D13" s="137" t="s">
        <v>673</v>
      </c>
      <c r="E13" s="70"/>
      <c r="F13" s="70"/>
      <c r="G13" s="70"/>
      <c r="H13" s="70"/>
      <c r="I13" s="70"/>
      <c r="J13" s="105"/>
    </row>
    <row r="14" spans="1:11">
      <c r="J14" s="138"/>
    </row>
    <row r="15" spans="1:11">
      <c r="B15" s="20" t="s">
        <v>729</v>
      </c>
      <c r="H15" s="78"/>
    </row>
    <row r="16" spans="1:11">
      <c r="B16" s="20" t="s">
        <v>727</v>
      </c>
      <c r="H16" s="78"/>
    </row>
    <row r="17" spans="2:8" ht="15.75" customHeight="1">
      <c r="B17" s="78" t="s">
        <v>728</v>
      </c>
      <c r="C17" s="78"/>
      <c r="D17" s="78"/>
      <c r="H17" s="205"/>
    </row>
    <row r="18" spans="2:8">
      <c r="B18" s="78"/>
      <c r="C18" s="78"/>
      <c r="D18" s="78"/>
      <c r="H18" s="205"/>
    </row>
    <row r="20" spans="2:8">
      <c r="B20" s="45" t="s">
        <v>828</v>
      </c>
      <c r="C20" s="275"/>
      <c r="D20" s="44"/>
      <c r="E20" s="44"/>
      <c r="F20" s="33" t="s">
        <v>73</v>
      </c>
      <c r="H20" s="33"/>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m.djokic</cp:lastModifiedBy>
  <cp:lastPrinted>2019-07-16T07:59:45Z</cp:lastPrinted>
  <dcterms:created xsi:type="dcterms:W3CDTF">2013-03-12T08:27:17Z</dcterms:created>
  <dcterms:modified xsi:type="dcterms:W3CDTF">2019-07-16T08:10:19Z</dcterms:modified>
</cp:coreProperties>
</file>